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预算造价汇总" sheetId="3" r:id="rId1"/>
    <sheet name="南峰中心6.7楼过道装修改造工程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南峰中心6.7楼过道装修改造工程!$A$3:$XEP$108</definedName>
    <definedName name="_56.7_7">#REF!</definedName>
    <definedName name="M">EVALUATE(#REF!)</definedName>
    <definedName name="计算式">EVALUATE([3]计算稿!XFD1)</definedName>
    <definedName name="_xlnm.Print_Area" localSheetId="1">南峰中心6.7楼过道装修改造工程!$A$1:$K$106</definedName>
    <definedName name="_xlnm.Print_Titles" localSheetId="1">南峰中心6.7楼过道装修改造工程!$A$1:$IH$3</definedName>
    <definedName name="_xlnm.Print_Titles" localSheetId="0">#REF!</definedName>
    <definedName name="_xlnm.Print_Area" localSheetId="0">预算造价汇总!$A$1:$D$11</definedName>
    <definedName name="_xlnm._FilterDatabase" localSheetId="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<sst xmlns="http://schemas.openxmlformats.org/spreadsheetml/2006/main" count="323" uniqueCount="221">
  <si>
    <t>造价汇总表</t>
  </si>
  <si>
    <t>序号</t>
  </si>
  <si>
    <t>项目名称</t>
  </si>
  <si>
    <t>工程造价合计（元）</t>
  </si>
  <si>
    <t>备注</t>
  </si>
  <si>
    <t>一</t>
  </si>
  <si>
    <t>二</t>
  </si>
  <si>
    <t>三</t>
  </si>
  <si>
    <t>四</t>
  </si>
  <si>
    <t>五</t>
  </si>
  <si>
    <t>六</t>
  </si>
  <si>
    <t>A</t>
  </si>
  <si>
    <t>工程直接费（一+二）</t>
  </si>
  <si>
    <t>B</t>
  </si>
  <si>
    <t>税金（A* 9 %）</t>
  </si>
  <si>
    <t>工程含税造价（A+B）</t>
  </si>
  <si>
    <t xml:space="preserve">分部分项目清单 </t>
  </si>
  <si>
    <t>工程名称：南峰中心6.7楼过道装修改造工程</t>
  </si>
  <si>
    <t>项目特征</t>
  </si>
  <si>
    <t>单位</t>
  </si>
  <si>
    <t>工程量</t>
  </si>
  <si>
    <t>材料单价</t>
  </si>
  <si>
    <t>辅材单价</t>
  </si>
  <si>
    <t>人工</t>
  </si>
  <si>
    <t>综合单价</t>
  </si>
  <si>
    <t>合价（元）</t>
  </si>
  <si>
    <t>（一）</t>
  </si>
  <si>
    <t>拆除工程</t>
  </si>
  <si>
    <t>洗手间及走廊天花拆除</t>
  </si>
  <si>
    <t>1.按水平投影面积计算
2.原轻钢龙骨天花拆除                                   3.含拆除垃圾清理、装袋及外运</t>
  </si>
  <si>
    <t>㎡</t>
  </si>
  <si>
    <t>洗手间地面砖拆除</t>
  </si>
  <si>
    <t>1.地面砖凿除
2.含结合层拆除
3.含拆除垃圾清理、装袋及外运</t>
  </si>
  <si>
    <t>洗手间地面沉池凿除</t>
  </si>
  <si>
    <t>1.沉池凿除
2.含拆除垃圾清理、装袋及外运</t>
  </si>
  <si>
    <t>洗手间地面抬高凿除</t>
  </si>
  <si>
    <t>1.地面水泥砂浆抬高凿除
2.含拆除垃圾清理、装袋及外运</t>
  </si>
  <si>
    <t>m3</t>
  </si>
  <si>
    <t>洗手台拆除</t>
  </si>
  <si>
    <t>1.大理石洗手台（含洗手盆）凿拆
2.含拆除垃圾清理、装袋及外运</t>
  </si>
  <si>
    <t>m</t>
  </si>
  <si>
    <t>蹲便器拆除</t>
  </si>
  <si>
    <t>1.蹲便器凿拆
2.含拆除垃圾清理、装袋及外运</t>
  </si>
  <si>
    <t>套</t>
  </si>
  <si>
    <t>小便器拆除</t>
  </si>
  <si>
    <t>1.小便器凿拆
2.含拆除垃圾清理、装袋及外运</t>
  </si>
  <si>
    <t>洗手间门拆除</t>
  </si>
  <si>
    <t>1.洗手间蹲厕及男女厕门拆除
2.含拆除垃圾清理、装袋及外运</t>
  </si>
  <si>
    <t>樘</t>
  </si>
  <si>
    <t>洗手间墙面砖拆除</t>
  </si>
  <si>
    <t>1.洗手间墙面砖凿除
2.含结合层拆除
3.含拆除垃圾清理、装袋及外运</t>
  </si>
  <si>
    <t>洗手间地面暗敷管道拆除</t>
  </si>
  <si>
    <t>1.地面管道拆除，按洗手间的套数计算
2.含拆除垃圾清理、装袋及外运</t>
  </si>
  <si>
    <t>砖墙拆除</t>
  </si>
  <si>
    <t>1.150mm厚砖墙（含面层饰面及门）拆除
2.含拆除垃圾清理、装袋及外运</t>
  </si>
  <si>
    <t>走道墙身饰面拆除</t>
  </si>
  <si>
    <t>1.墙身木饰面拆除（保留原墙体及门）
2.含拆除垃圾清理、装袋及外运</t>
  </si>
  <si>
    <t>间墙拆除</t>
  </si>
  <si>
    <t>1.办公室内100mm厚轻钢龙骨间墙拆除
2.含拆除垃圾清理、装袋及外运</t>
  </si>
  <si>
    <t>（二）</t>
  </si>
  <si>
    <t>地面工程</t>
  </si>
  <si>
    <t>走廊地面保养</t>
  </si>
  <si>
    <t>1.专业清洁
2.晶面处理
3.根据图纸及合同约定要求满足达到完成面所需的一切材料、工序</t>
  </si>
  <si>
    <t>电梯厅地面大理石修补</t>
  </si>
  <si>
    <t>1.拆除破损地面并更换大理石
2.根据图纸及合同约定要求满足达到完成面所需的一切材料、工序</t>
  </si>
  <si>
    <t>工程量暂估</t>
  </si>
  <si>
    <t>洗手间地面抬高</t>
  </si>
  <si>
    <t>1.洗手间地面水泥砂浆抬高
2.根据图纸及合同约定要求满足达到完成面所需的一切材料、工序</t>
  </si>
  <si>
    <t>洗手间地面防水</t>
  </si>
  <si>
    <t>1.洗手间地面1.2mm厚涂膜防水
2.地面上返300mm防水，按涂膜面积两次计算
3.根据图纸及合同约定要求满足达到完成面所需的一切材料、工序</t>
  </si>
  <si>
    <t>地面回填</t>
  </si>
  <si>
    <t>1.洗手间地面轻质陶粒回填
2.陶粒混凝土填充垫层
3.根据图纸及合同约定要求满足达到完成面所需的一切材料、工序</t>
  </si>
  <si>
    <t>防水层间找平层</t>
  </si>
  <si>
    <t>1.50mmC25细石混凝土找平
2.上下配Φ3@50钢丝网片</t>
  </si>
  <si>
    <t>石材波打线</t>
  </si>
  <si>
    <t xml:space="preserve">1.ST-02黑金砂大理石（细砂）波打线
2.100mm宽
3.找平层厚度、砂浆配合比：30MM干硬性水 泥砂桨1:3(超厚不另计，投标人综合考虑)                                      4.结合层厚度、砂浆配合比：20MM厚水泥砂桨1:2.5  
5.根据图纸及合同约定要求满足达到完成面所需的一切材料、工序                               </t>
  </si>
  <si>
    <t>800*800mm地砖铺装</t>
  </si>
  <si>
    <t>1.按水平投影面积计算                   2.找平层厚度、砂浆配合比：30MM干硬性水 泥砂桨1:3(超厚不另计，投标人综合考虑)                                      3.结合层厚度、砂浆配合比：20MM厚水泥砂桨1:2.5                                  4.面层材料品种、规格：CT-02瓷砖，800*800mm                           5.其它：开介、切角、磨边、拉槽等                                                                       6.具体要求详见“物料表”             7.根据图纸及合同约定要求满足达到完成面所需的一切材料、工序。</t>
  </si>
  <si>
    <t>石材铺装</t>
  </si>
  <si>
    <t xml:space="preserve">1.ST-02黑金砂大理石（细砂）
2.20mm厚
3.找平层厚度、砂浆配合比：30MM干硬性水 泥砂桨1:3(超厚不另计，投标人综合考虑)                                      4.结合层厚度、砂浆配合比：20MM厚水泥砂桨1:2.5  
5.根据图纸及合同约定要求满足达到完成面所需的一切材料、工序                               </t>
  </si>
  <si>
    <t>门槛石</t>
  </si>
  <si>
    <t xml:space="preserve">1.ST-02黑金砂大理石（细砂）门槛石
2.找平层厚度、砂浆配合比：30MM干硬性水 泥砂桨1:3(超厚不另计，投标人综合考虑)                                      3.结合层厚度、砂浆配合比：20MM厚水泥砂桨1:2.5  
4.根据图纸及合同约定要求满足达到完成面所需的一切材料、工序                               </t>
  </si>
  <si>
    <t>130mm高石材踢脚线</t>
  </si>
  <si>
    <t>1.结合层厚度、砂浆配合比：20MM厚水泥砂桨1:2.5                                  2.面层材料品种、规格：ST-02黑金砂大理石                                                              3.其它：开介、切角、磨边、拉槽等                                                                       4.具体要求详见“物料表”             5.根据图纸及合同约定要求满足达到完成面所需的一切材料、工序。</t>
  </si>
  <si>
    <t>不锈钢踢脚线</t>
  </si>
  <si>
    <t>1.夹板基层面饰MT-03不锈钢踢脚线
2.根据图纸及合同约定要求满足达到完成面所需的一切材料、工序。</t>
  </si>
  <si>
    <t>洗手间130mm高造型石材门套脚</t>
  </si>
  <si>
    <t>（三）</t>
  </si>
  <si>
    <t>墙面工程</t>
  </si>
  <si>
    <t>洗手间</t>
  </si>
  <si>
    <t>洗手间墙面防水</t>
  </si>
  <si>
    <t>1.洗手间墙身1.2mm厚涂膜防水
2.根据图纸及合同约定要求满足达到完成面所需的一切材料、工序</t>
  </si>
  <si>
    <t>窗台石</t>
  </si>
  <si>
    <t>1.按延米计算                                                     2.结合层厚度、砂浆配合比：20MM厚水泥砂桨1:2.5                                  3.面层材料品种、规格：ST-02黑金砂大理石，20MM厚，含加厚磨边                              4.其它：含防护底层防潮处理，面层刷养护液，切角、磨边、拉槽等                                            5.具体要求详见“物料表”             6.根据图纸及合同约定要求满足达到完成面所需的一切材料、工序。</t>
  </si>
  <si>
    <t>M</t>
  </si>
  <si>
    <t xml:space="preserve">块料墙面CT-01            </t>
  </si>
  <si>
    <t>1.结合层专业瓷砖胶粘贴(含暗门干挂）                                            2.面层材料品种、规格：CT-01瓷砖，300*600MM                                                                                 3.具体要求详“物料表”                 4.根据图纸及合同约定要求满足达到完成面所需的一切材料、工序。</t>
  </si>
  <si>
    <t>石材洗手台</t>
  </si>
  <si>
    <t>1.ST-04石材洗手台
2.内焊钢骨架并油防锈漆
3.根据图纸及合同约定要求满足达到完成面所需的一切材料、工序。</t>
  </si>
  <si>
    <t>洗手台及尿斗背景墙石材面</t>
  </si>
  <si>
    <t>1.按垂直投影计算                                                     2.结合层厚度、砂浆配合比：20MM厚水泥砂桨1:2.5                                  3.面层材料品种、规格：ST-04大啡珠花岗岩，20MM厚，含加厚磨边                              4.其它：含防护底层防潮处理，面层刷养护液，切角、磨边、拉槽等                                            5.具体要求详见“物料表”             6.根据图纸及合同约定要求满足达到完成面所需的一切材料、工序。</t>
  </si>
  <si>
    <t>镜面</t>
  </si>
  <si>
    <t>1.基层：木枋+15mm阻燃夹板基层
2.面层：GL-03 6mm银镜
3.具体要求详见“物料表”             4.根据图纸及合同约定要求满足达到完成面所需的一切材料、工序。</t>
  </si>
  <si>
    <t>墙面暗藏灯槽</t>
  </si>
  <si>
    <t xml:space="preserve">1.木龙骨15mm阻燃夹板基层墙身灯槽制作
2.按延米计算
3.根据图纸及合同约定要求满足达到完成面所需的一切材料、工序。
</t>
  </si>
  <si>
    <t>不锈钢收口</t>
  </si>
  <si>
    <t>1.1.0mm厚镜面不锈钢收镜边线口
2.3+8+20mm厚
3.根据图纸及合同约定要求满足达到完成面所需的一切材料、工序。</t>
  </si>
  <si>
    <t>尿斗挡板</t>
  </si>
  <si>
    <t>1.抗倍特板尿斗挡板
2.根据图纸及合同约定要求满足达到完成面所需的一切材料、工序。</t>
  </si>
  <si>
    <t>块</t>
  </si>
  <si>
    <t>走廊</t>
  </si>
  <si>
    <t>不锈钢阳角收口线</t>
  </si>
  <si>
    <t>1.20*20mm深灰色不锈钢瓷砖/岩板收口线
2.根据图纸及合同约定要求满足达到完成面所需的一切材料、工序。</t>
  </si>
  <si>
    <t>岩板内嵌不锈钢线条</t>
  </si>
  <si>
    <t>1.5mm宽不锈钢线条嵌岩板分隔线
2.根据图纸及合同约定要求满足达到完成面所需的一切材料、工序。</t>
  </si>
  <si>
    <t>长城板木饰面</t>
  </si>
  <si>
    <t>1.基层：15mm阻燃夹板
2.面层：WD-01长城板木饰面
3.根据图纸及合同约定要求满足达到完成面所需的一切材料、工序。</t>
  </si>
  <si>
    <t>玻璃隔墙（门）上方墙头</t>
  </si>
  <si>
    <t>1.基层：50*3mm热镀锌方通
2.内填充隔音棉
3.里外侧面层：12mm防潮石膏板，夹板封底边
4.根据图纸及合同约定要求满足达到完成面所需的一切材料、工序。</t>
  </si>
  <si>
    <t>岩板饰墙身</t>
  </si>
  <si>
    <t>1.瓷砖胶贴CT-03岩板
2.根据图纸及合同约定要求满足达到完成面所需的一切材料、工序。</t>
  </si>
  <si>
    <t>轻质间墙</t>
  </si>
  <si>
    <t>1.50*5mm热镀锌方通骨架
2.12mm石膏板+8mm水泥板封两面
3.内部填充隔音棉
4.根据图纸及合同约定要求满足达到完成面所需的一切材料、工序。</t>
  </si>
  <si>
    <t>玻璃间墙</t>
  </si>
  <si>
    <t>1.GL-02玻璃间墙
2.MT-03不锈钢封侧、底边
3.U型铝条（带胶垫）玻璃顶
4.玻璃底座50*3方通+夹板基层面封石板
5.根据图纸及合同约定要求满足达到完成面所需的一切材料、工序。</t>
  </si>
  <si>
    <t>岩板踢脚线</t>
  </si>
  <si>
    <t>1.玻璃墙基座饰CT-03岩板踢脚线
2.120mm高
3.根据图纸及合同约定要求满足达到完成面所需的一切材料、工序。</t>
  </si>
  <si>
    <t>墙面刮腻子油白色乳胶漆</t>
  </si>
  <si>
    <t>1.108胶水、内墙腻子粉、白乳胶调腻子批灰，一底二面，含完成该工序所需的小桶、砂纸.布带等辅材                         2.具体要求详“物料表”                3.根据图纸及合同约定要求满足达到完成面所需的一切材料、工序。</t>
  </si>
  <si>
    <t>M2</t>
  </si>
  <si>
    <t>1.1.0mm厚镜面不锈钢收镜边线口
2.10+120mm厚
3.根据图纸及合同约定要求满足达到完成面所需的一切材料、工序。</t>
  </si>
  <si>
    <t>1.1.0mm厚镜面不锈钢收镜边线口
2.10+150mm厚
3.根据图纸及合同约定要求满足达到完成面所需的一切材料、工序。</t>
  </si>
  <si>
    <t>1.隔墙龙骨骨架，100mm厚间墙
2.12mm石膏板封两面
3.内部填充隔音棉
4.根据图纸及合同约定要求满足达到完成面所需的一切材料、工序。</t>
  </si>
  <si>
    <t>墙面清洁</t>
  </si>
  <si>
    <t>1.电梯厅墙面及天花专业清洁剂清洁
2.按电梯厅建筑面积计算</t>
  </si>
  <si>
    <t>（四）</t>
  </si>
  <si>
    <t>天花工程</t>
  </si>
  <si>
    <t>天花吊平顶</t>
  </si>
  <si>
    <t>1.基层：60轻钢龙骨
2.面层：8mm硅酸钙板
3.含天花检修口
4.具体要求详“物料表”            5.根据图纸及合同约定要求满足达到完成面所需的一切材料、工序。</t>
  </si>
  <si>
    <t xml:space="preserve">PT-02外墙乳胶漆          </t>
  </si>
  <si>
    <t>1.按展开面积计算                   2.108胶水、内墙腻子粉、白乳胶调腻子批灰，一底二面，含完成该工序所需的小桶、砂纸.布带等辅材                         3.具体要求详“物料表”            4.根据图纸及合同约定要求满足达到完成面所需的一切材料、工序。</t>
  </si>
  <si>
    <t>暗藏灯槽</t>
  </si>
  <si>
    <t>1.木方骨架，15mm阻燃夹板基层
2.300*150mm灯槽制作
3.根据图纸及合同约定要求满足达到完成面所需的一切材料、工序。</t>
  </si>
  <si>
    <t xml:space="preserve">PT-01白色乳胶漆          </t>
  </si>
  <si>
    <t>定制白色铝扣板</t>
  </si>
  <si>
    <t>1.基层：轻钢龙骨
2.面层：1.2mm厚白色铝扣板，含定制检修口
3.具体要求详“物料表”            4.根据图纸及合同约定要求满足达到完成面所需的一切材料、工序。</t>
  </si>
  <si>
    <t>1.基层：轻钢龙骨
2.面层：8mm硅酸钙板，含天花检修口
3.具体要求详“物料表”            4.根据图纸及合同约定要求满足达到完成面所需的一切材料、工序。</t>
  </si>
  <si>
    <t>保温棉更新</t>
  </si>
  <si>
    <t>1.拆除原空调管道保温棉
2.重新包饰天花原空调管道保温棉
3.根据图纸及合同约定要求满足达到完成面所需的一切材料、工序。</t>
  </si>
  <si>
    <t>项</t>
  </si>
  <si>
    <t>（五）</t>
  </si>
  <si>
    <t>门窗工程</t>
  </si>
  <si>
    <t>消防栓暗门650*800mm</t>
  </si>
  <si>
    <t>1.40*4镀锌方通四周加固
2.双层8mm硅酸钙板门扇，面贴岩板
3.门扇中20*40*3mm扁方通扇骨
4.根据图纸及合同约定要求满足达到完成面所需的一切材料、工序。</t>
  </si>
  <si>
    <t>管井暗门320*400mm</t>
  </si>
  <si>
    <t>玻璃单开门890*2150mm</t>
  </si>
  <si>
    <t>1.890*2150mmGL-02钢化玻璃门
2.1.5米不锈钢长拉手
3.标配地弹簧、门夹等五金
4.根据图纸及合同约定要求满足达到完成面所需的一切材料、工序。</t>
  </si>
  <si>
    <t>上项不锈钢门套</t>
  </si>
  <si>
    <t>1.方通骨架，15mm阻燃夹板基层
2.面饰MT-03不锈钢
3.根据图纸及合同约定要求满足达到完成面所需的一切材料、工序。</t>
  </si>
  <si>
    <t>玻璃单开门920*2150mm</t>
  </si>
  <si>
    <t>1.920*2150mmGL-02钢化玻璃门
2.1.5米不锈钢长拉手
3.标配地弹簧、门夹等五金
4.根据图纸及合同约定要求满足达到完成面所需的一切材料、工序。</t>
  </si>
  <si>
    <t>玻璃双开门1520*2150mm</t>
  </si>
  <si>
    <t>原有防火门1200*2150mm增加不锈钢门套</t>
  </si>
  <si>
    <t>1.木方骨架，15mm阻燃夹板基层
2.面饰MT-03不锈钢
3.根据图纸及合同约定要求满足达到完成面所需的一切材料、工序。</t>
  </si>
  <si>
    <t>洗手间木质单开门M0821</t>
  </si>
  <si>
    <t>1.木龙骨夹板基层
2.面饰WD-01木饰面门扇
3.木质门套
4.不锈钢执手锁、闭门器等五金
5.根据图纸及合同约定要求满足达到完成面所需的一切材料、工序。</t>
  </si>
  <si>
    <t>管井暗门600*1950mm</t>
  </si>
  <si>
    <t>1.20*40*4镀锌方通四周加固
2.双层10mm硅酸钙板门扇
3.门扇中20*40*3mm扁方通扇骨
4.门碰等五金
5.根据图纸及合同约定要求满足达到完成面所需的一切材料、工序。</t>
  </si>
  <si>
    <t>洗手间木质单开门700*1800mm</t>
  </si>
  <si>
    <t>（六）</t>
  </si>
  <si>
    <t>水电工程</t>
  </si>
  <si>
    <t>洗手间给排水管线敷设</t>
  </si>
  <si>
    <t>1.给排水管道暗敷
2.自原预留口处对原有管道重新敷设
3.接驳至新洁具口
4.按洗手间建筑面积计算（不扣除间墙）
5.根据图纸及合同约定要求满足达到完成面所需的一切材料、工序。</t>
  </si>
  <si>
    <t>走道及洗手间电气管线敷设</t>
  </si>
  <si>
    <t>1.金龙羽耐火阻燃电线敷设，含照明、插座及应急用电系统
2.MR100*50桥架与镀锌线管吊顶暗敷
3.电箱使用原有电箱接驳
4.根据图纸及合同约定要求满足达到完成面所需的一切材料、工序。</t>
  </si>
  <si>
    <t>地漏</t>
  </si>
  <si>
    <t>1.不锈钢防臭地漏
2.根据图纸及合同约定要求满足达到完成面所需的一切材料、工序。</t>
  </si>
  <si>
    <t>个</t>
  </si>
  <si>
    <t>蹲便器</t>
  </si>
  <si>
    <t>1.蹲便器
2.具体要求详见“物料表”             3.根据图纸及合同约定要求满足达到完成面所需的一切材料、工序。</t>
  </si>
  <si>
    <t>小便斗</t>
  </si>
  <si>
    <t>1.小便斗
2.具体要求详见“物料表”             3.根据图纸及合同约定要求满足达到完成面所需的一切材料、工序。</t>
  </si>
  <si>
    <t>洗手盆</t>
  </si>
  <si>
    <t>1.洗手盆（含防臭下水）
2.具体要求详见“物料表”             3.根据图纸及合同约定要求满足达到完成面所需的一切材料、工序。</t>
  </si>
  <si>
    <t>水龙头</t>
  </si>
  <si>
    <t>1.水龙头
2.具体要求详见“物料表”             3.根据图纸及合同约定要求满足达到完成面所需的一切材料、工序。</t>
  </si>
  <si>
    <t>DN20闸阀</t>
  </si>
  <si>
    <t>1.给水闸阀DN20
2.具体要求详见“物料表”             3.根据图纸及合同约定要求满足达到完成面所需的一切材料、工序。</t>
  </si>
  <si>
    <t>暗装筒灯LT-02</t>
  </si>
  <si>
    <t>1.洗手间暗装筒灯（带防雾罩）
2.具体要求详见“物料表”             3.根据图纸及合同约定要求满足达到完成面所需的一切材料、工序。</t>
  </si>
  <si>
    <t>吸顶排气扇</t>
  </si>
  <si>
    <t>1.吸顶排气扇
2.具体要求详见“物料表”             3.根据图纸及合同约定要求满足达到完成面所需的一切材料、工序。</t>
  </si>
  <si>
    <t>LED-03灯带</t>
  </si>
  <si>
    <t>1.暗藏T5灯管
2.具体要求详见“物料表”             3.根据图纸及合同约定要求满足达到完成面所需的一切材料、工序。</t>
  </si>
  <si>
    <t>LED-04灯带</t>
  </si>
  <si>
    <t>1.LED灯带
2.具体要求详见“物料表”             3.根据图纸及合同约定要求满足达到完成面所需的一切材料、工序。</t>
  </si>
  <si>
    <t>暗装筒灯LT-01</t>
  </si>
  <si>
    <t>空调风口</t>
  </si>
  <si>
    <t>1.空调风口
2.具体要求详见“物料表”             3.根据图纸及合同约定要求满足达到完成面所需的一切材料、工序。</t>
  </si>
  <si>
    <t>电梯筒灯更换</t>
  </si>
  <si>
    <t>1.拆除原有筒灯，更换为新筒灯LT-01
2.具体要求详见“物料表”             3.根据图纸及合同约定要求满足达到完成面所需的一切材料、工序。</t>
  </si>
  <si>
    <t>二三孔插座</t>
  </si>
  <si>
    <t>1.二三孔插座安装
2.具体要求详见“物料表”             3.根据图纸及合同约定要求满足达到完成面所需的一切材料、工序。</t>
  </si>
  <si>
    <t>二位开关</t>
  </si>
  <si>
    <t>1.二位开关安装
2.具体要求详见“物料表”             3.根据图纸及合同约定要求满足达到完成面所需的一切材料、工序。</t>
  </si>
  <si>
    <t>三位开关</t>
  </si>
  <si>
    <t>1.三位开关安装
2.具体要求详见“物料表”             3.根据图纸及合同约定要求满足达到完成面所需的一切材料、工序。</t>
  </si>
  <si>
    <t>一位开关</t>
  </si>
  <si>
    <t>1.一位开关安装
2.具体要求详见“物料表”             3.根据图纸及合同约定要求满足达到完成面所需的一切材料、工序。</t>
  </si>
  <si>
    <t>四位开关</t>
  </si>
  <si>
    <t>1.四位开关安装
2.具体要求详见“物料表”             3.根据图纸及合同约定要求满足达到完成面所需的一切材料、工序。</t>
  </si>
  <si>
    <t>出口指示灯</t>
  </si>
  <si>
    <t>1.出口指示灯安装
2.具体要求详见“物料表”             3.根据图纸及合同约定要求满足达到完成面所需的一切材料、工序。</t>
  </si>
  <si>
    <t>疏散指示灯</t>
  </si>
  <si>
    <t>1.疏散指示灯安装
2.具体要求详见“物料表”             3.根据图纸及合同约定要求满足达到完成面所需的一切材料、工序。</t>
  </si>
  <si>
    <t>应急灯</t>
  </si>
  <si>
    <t>1.应急灯安装
2.具体要求详见“物料表”             3.根据图纸及合同约定要求满足达到完成面所需的一切材料、工序。</t>
  </si>
  <si>
    <r>
      <t>税金（A*</t>
    </r>
    <r>
      <rPr>
        <b/>
        <u/>
        <sz val="11"/>
        <rFont val="宋体"/>
        <charset val="134"/>
      </rPr>
      <t xml:space="preserve"> 9 %</t>
    </r>
    <r>
      <rPr>
        <b/>
        <sz val="11"/>
        <rFont val="宋体"/>
        <charset val="134"/>
      </rPr>
      <t>）</t>
    </r>
  </si>
  <si>
    <t>C</t>
  </si>
  <si>
    <t>备注：</t>
  </si>
  <si>
    <t>本预算未包含监控系统、活动家具、电器等清单以外项目。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</si>
</sst>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7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</font>
    <font>
      <sz val="10"/>
      <name val="SimSun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Times New Roman"/>
      <family val="1"/>
      <charset val="0"/>
    </font>
    <font>
      <b/>
      <u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" fillId="0" borderId="0"/>
    <xf numFmtId="0" fontId="34" fillId="0" borderId="0"/>
    <xf numFmtId="0" fontId="35" fillId="0" borderId="0"/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1" xfId="0" applyFont="1" applyFill="1" applyBorder="1" applyAlignment="1"/>
    <xf numFmtId="0" fontId="3" fillId="2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/>
    </xf>
    <xf numFmtId="176" fontId="9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 wrapText="1"/>
    </xf>
    <xf numFmtId="177" fontId="11" fillId="0" borderId="2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left" vertical="center" wrapText="1"/>
    </xf>
    <xf numFmtId="177" fontId="11" fillId="0" borderId="4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177" fontId="11" fillId="0" borderId="4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177" fontId="11" fillId="0" borderId="4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left" vertical="center" wrapText="1"/>
    </xf>
    <xf numFmtId="177" fontId="12" fillId="0" borderId="2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Normal" xfId="50"/>
    <cellStyle name="样式 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3707;&#26970;&#27589;&#24037;&#20316;&#25991;&#20214;\&#33707;&#26970;&#27589;&#24037;&#20316;&#25991;&#20214;(&#26071;&#32988;&#65289;\2017\&#32467;&#31639;\&#25299;&#26031;&#36798;\&#21407;&#21512;&#21516;&#28165;&#21333;GD-QS-GC20170121001-1000&#19975;\&#25299;&#26031;&#36798;&#21150;&#20844;&#27004;&#35013;&#39280;&#39044;&#31639;&#28165;&#21333;&#65288;&#26631;&#27573;&#19968;&#65289;2017.1.7(&#21512;&#21516;&#2021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6472;&#20809;&#25996;&#25991;&#20214;\&#25299;&#26222;&#26031;&#36798;\&#25299;&#26031;&#36798;&#22253;&#21306;&#38376;&#27004;&#12289;&#22260;&#226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438904893\FileRecv\&#22025;&#23439;&#31614;&#35777;-(&#27719;&#24635;&#65289;10.7\&#20250;&#25152;\&#35774;&#22791;&#38388;&#25645;&#35774;&#38050;&#32467;&#26500;&#24179;&#214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36213;&#20029;&#21326;\2021&#24180;&#39033;&#30446;\&#39044;&#31639;&#39033;&#30446;\A02-06&#12289;B02-05&#35013;&#20462;&#28165;&#21333;\02-B02-05&#22320;&#22359;&#65288;&#39044;&#31639;+&#22270;&#32440;&#65289;\B2-05&#22320;&#22359;&#20498;&#29677;&#27004;&#23460;&#20869;&#35013;&#20462;&#24037;&#31243;&#28165;&#213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35;&#23792;&#20013;&#24515;6.7&#27004;&#36807;&#36947;&#35013;&#20462;&#25913;&#36896;&#24037;&#31243;&#65288;&#25286;&#3850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装修范围"/>
      <sheetName val="汇总表"/>
      <sheetName val="一层装修"/>
      <sheetName val="二层装修"/>
      <sheetName val="三层装修 "/>
      <sheetName val="楼梯间装修"/>
      <sheetName val="一层水电 "/>
      <sheetName val="二层水电"/>
      <sheetName val="三层水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CQK"/>
      <sheetName val="封面"/>
      <sheetName val="说明"/>
      <sheetName val="4厂房"/>
      <sheetName val="5厂房 "/>
      <sheetName val="6厂房"/>
      <sheetName val="7厂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工程签证单"/>
      <sheetName val="计算稿"/>
      <sheetName val="照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预算造价汇总汇总 "/>
      <sheetName val="一层与架空层"/>
      <sheetName val="二层至十四层（公区装修）"/>
      <sheetName val="二层至十四层（房间装修） 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南峰中心6.7楼过道装修改造工程 (拆除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13" sqref="C13"/>
    </sheetView>
  </sheetViews>
  <sheetFormatPr defaultColWidth="9" defaultRowHeight="13.5" outlineLevelCol="4"/>
  <cols>
    <col min="1" max="1" width="5.25" style="14" customWidth="1"/>
    <col min="2" max="2" width="32.125" style="14" customWidth="1"/>
    <col min="3" max="3" width="16.375" style="14" customWidth="1"/>
    <col min="4" max="4" width="15.625" style="14" customWidth="1"/>
    <col min="5" max="5" width="14.125" style="14"/>
    <col min="6" max="16378" width="9" style="14"/>
  </cols>
  <sheetData>
    <row r="1" spans="1:4">
      <c r="A1" s="52" t="s">
        <v>0</v>
      </c>
      <c r="B1" s="52"/>
      <c r="C1" s="52"/>
      <c r="D1" s="52"/>
    </row>
    <row r="2" ht="26.1" customHeight="1" spans="1:4">
      <c r="A2" s="52"/>
      <c r="B2" s="52"/>
      <c r="C2" s="52"/>
      <c r="D2" s="52"/>
    </row>
    <row r="3" s="49" customFormat="1" ht="27" customHeight="1" spans="1:4">
      <c r="A3" s="53" t="str">
        <f>南峰中心6.7楼过道装修改造工程!A2</f>
        <v>工程名称：南峰中心6.7楼过道装修改造工程</v>
      </c>
      <c r="B3" s="53"/>
      <c r="C3" s="53"/>
      <c r="D3" s="53"/>
    </row>
    <row r="4" s="49" customFormat="1" ht="49" customHeight="1" spans="1:4">
      <c r="A4" s="54" t="s">
        <v>1</v>
      </c>
      <c r="B4" s="55" t="s">
        <v>2</v>
      </c>
      <c r="C4" s="54" t="s">
        <v>3</v>
      </c>
      <c r="D4" s="55" t="s">
        <v>4</v>
      </c>
    </row>
    <row r="5" s="49" customFormat="1" ht="45" customHeight="1" spans="1:4">
      <c r="A5" s="55" t="s">
        <v>5</v>
      </c>
      <c r="B5" s="56" t="str">
        <f>南峰中心6.7楼过道装修改造工程!B4</f>
        <v>拆除工程</v>
      </c>
      <c r="C5" s="57"/>
      <c r="D5" s="58"/>
    </row>
    <row r="6" s="49" customFormat="1" ht="45" customHeight="1" spans="1:4">
      <c r="A6" s="55" t="s">
        <v>6</v>
      </c>
      <c r="B6" s="59" t="str">
        <f>南峰中心6.7楼过道装修改造工程!B18</f>
        <v>地面工程</v>
      </c>
      <c r="C6" s="60"/>
      <c r="D6" s="61"/>
    </row>
    <row r="7" s="49" customFormat="1" ht="45" customHeight="1" spans="1:4">
      <c r="A7" s="55" t="s">
        <v>7</v>
      </c>
      <c r="B7" s="62" t="str">
        <f>南峰中心6.7楼过道装修改造工程!B32</f>
        <v>墙面工程</v>
      </c>
      <c r="C7" s="63"/>
      <c r="D7" s="64"/>
    </row>
    <row r="8" s="49" customFormat="1" ht="45" customHeight="1" spans="1:4">
      <c r="A8" s="55" t="s">
        <v>8</v>
      </c>
      <c r="B8" s="62" t="str">
        <f>南峰中心6.7楼过道装修改造工程!B57</f>
        <v>天花工程</v>
      </c>
      <c r="C8" s="63"/>
      <c r="D8" s="64"/>
    </row>
    <row r="9" s="50" customFormat="1" ht="45" customHeight="1" spans="1:4">
      <c r="A9" s="55" t="s">
        <v>9</v>
      </c>
      <c r="B9" s="65" t="str">
        <f>南峰中心6.7楼过道装修改造工程!B67</f>
        <v>门窗工程</v>
      </c>
      <c r="C9" s="66"/>
      <c r="D9" s="67"/>
    </row>
    <row r="10" s="50" customFormat="1" ht="45" customHeight="1" spans="1:4">
      <c r="A10" s="55" t="s">
        <v>10</v>
      </c>
      <c r="B10" s="65" t="str">
        <f>南峰中心6.7楼过道装修改造工程!B80</f>
        <v>水电工程</v>
      </c>
      <c r="C10" s="66"/>
      <c r="D10" s="67"/>
    </row>
    <row r="11" s="51" customFormat="1" ht="45" customHeight="1" spans="1:5">
      <c r="A11" s="68" t="s">
        <v>11</v>
      </c>
      <c r="B11" s="69" t="s">
        <v>12</v>
      </c>
      <c r="C11" s="70"/>
      <c r="D11" s="71"/>
      <c r="E11" s="72"/>
    </row>
    <row r="12" s="51" customFormat="1" ht="45" customHeight="1" spans="1:5">
      <c r="A12" s="68" t="s">
        <v>13</v>
      </c>
      <c r="B12" s="69" t="s">
        <v>14</v>
      </c>
      <c r="C12" s="70"/>
      <c r="D12" s="71"/>
      <c r="E12" s="72"/>
    </row>
    <row r="13" s="51" customFormat="1" ht="45" customHeight="1" spans="1:5">
      <c r="A13" s="68"/>
      <c r="B13" s="69" t="s">
        <v>15</v>
      </c>
      <c r="C13" s="70"/>
      <c r="D13" s="71"/>
      <c r="E13" s="72"/>
    </row>
    <row r="14" ht="18.95" customHeight="1"/>
    <row r="15" ht="20.1" customHeight="1"/>
    <row r="16" ht="18" customHeight="1"/>
    <row r="17" ht="21" customHeight="1"/>
    <row r="18" ht="17.1" customHeight="1"/>
    <row r="19" ht="24" customHeight="1"/>
  </sheetData>
  <mergeCells count="2">
    <mergeCell ref="A3:D3"/>
    <mergeCell ref="A1:D2"/>
  </mergeCells>
  <printOptions horizontalCentered="1"/>
  <pageMargins left="0.310416666666667" right="0.279166666666667" top="1" bottom="1" header="0.511805555555556" footer="0.511805555555556"/>
  <pageSetup paperSize="9" scale="12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B108"/>
  <sheetViews>
    <sheetView tabSelected="1" workbookViewId="0">
      <pane ySplit="3" topLeftCell="A98" activePane="bottomLeft" state="frozen"/>
      <selection/>
      <selection pane="bottomLeft" activeCell="F103" sqref="F103"/>
    </sheetView>
  </sheetViews>
  <sheetFormatPr defaultColWidth="9" defaultRowHeight="13.5"/>
  <cols>
    <col min="1" max="1" width="6" style="8" customWidth="1"/>
    <col min="2" max="2" width="13.25" style="9" customWidth="1"/>
    <col min="3" max="3" width="26.5" style="10" customWidth="1"/>
    <col min="4" max="4" width="4.375" style="8" customWidth="1"/>
    <col min="5" max="5" width="6.75" style="11" customWidth="1"/>
    <col min="6" max="8" width="9.75" style="12" customWidth="1" outlineLevel="1"/>
    <col min="9" max="9" width="9.125" style="13" customWidth="1"/>
    <col min="10" max="10" width="12.625" style="13" customWidth="1"/>
    <col min="11" max="11" width="7.75" style="9" customWidth="1"/>
    <col min="12" max="236" width="9" style="8"/>
    <col min="237" max="16370" width="9" style="14"/>
  </cols>
  <sheetData>
    <row r="1" ht="42" customHeight="1" spans="1:11">
      <c r="A1" s="15" t="s">
        <v>16</v>
      </c>
      <c r="B1" s="15"/>
      <c r="C1" s="16"/>
      <c r="D1" s="15"/>
      <c r="E1" s="17"/>
      <c r="F1" s="15"/>
      <c r="G1" s="15"/>
      <c r="H1" s="15"/>
      <c r="I1" s="15"/>
      <c r="J1" s="15"/>
      <c r="K1" s="15"/>
    </row>
    <row r="2" ht="27" customHeight="1" spans="1:11">
      <c r="A2" s="18" t="s">
        <v>17</v>
      </c>
      <c r="B2" s="18"/>
      <c r="C2" s="19"/>
      <c r="D2" s="18"/>
      <c r="E2" s="20"/>
      <c r="F2" s="18"/>
      <c r="G2" s="18"/>
      <c r="H2" s="18"/>
      <c r="I2" s="18"/>
      <c r="J2" s="18"/>
      <c r="K2" s="18"/>
    </row>
    <row r="3" s="1" customFormat="1" ht="31" customHeight="1" spans="1:236">
      <c r="A3" s="21" t="s">
        <v>1</v>
      </c>
      <c r="B3" s="21" t="s">
        <v>2</v>
      </c>
      <c r="C3" s="21" t="s">
        <v>18</v>
      </c>
      <c r="D3" s="21" t="s">
        <v>19</v>
      </c>
      <c r="E3" s="22" t="s">
        <v>20</v>
      </c>
      <c r="F3" s="21" t="s">
        <v>21</v>
      </c>
      <c r="G3" s="21" t="s">
        <v>22</v>
      </c>
      <c r="H3" s="21" t="s">
        <v>23</v>
      </c>
      <c r="I3" s="22" t="s">
        <v>24</v>
      </c>
      <c r="J3" s="22" t="s">
        <v>25</v>
      </c>
      <c r="K3" s="21" t="s">
        <v>4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</row>
    <row r="4" s="2" customFormat="1" ht="21" customHeight="1" spans="1:11">
      <c r="A4" s="21" t="s">
        <v>26</v>
      </c>
      <c r="B4" s="21" t="s">
        <v>27</v>
      </c>
      <c r="C4" s="23"/>
      <c r="D4" s="21"/>
      <c r="E4" s="22"/>
      <c r="F4" s="21"/>
      <c r="G4" s="21"/>
      <c r="H4" s="21"/>
      <c r="I4" s="22"/>
      <c r="J4" s="22"/>
      <c r="K4" s="21"/>
    </row>
    <row r="5" s="3" customFormat="1" ht="49" customHeight="1" outlineLevel="1" spans="1:11">
      <c r="A5" s="24">
        <f>ROW()-4</f>
        <v>1</v>
      </c>
      <c r="B5" s="25" t="s">
        <v>28</v>
      </c>
      <c r="C5" s="26" t="s">
        <v>29</v>
      </c>
      <c r="D5" s="27" t="s">
        <v>30</v>
      </c>
      <c r="E5" s="28">
        <v>417.7</v>
      </c>
      <c r="F5" s="24"/>
      <c r="G5" s="24"/>
      <c r="H5" s="24"/>
      <c r="I5" s="34"/>
      <c r="J5" s="28"/>
      <c r="K5" s="24"/>
    </row>
    <row r="6" s="3" customFormat="1" ht="49" customHeight="1" outlineLevel="1" spans="1:11">
      <c r="A6" s="24">
        <f t="shared" ref="A6:A18" si="0">ROW()-4</f>
        <v>2</v>
      </c>
      <c r="B6" s="25" t="s">
        <v>31</v>
      </c>
      <c r="C6" s="26" t="s">
        <v>32</v>
      </c>
      <c r="D6" s="27" t="s">
        <v>30</v>
      </c>
      <c r="E6" s="28">
        <v>82.18</v>
      </c>
      <c r="F6" s="24"/>
      <c r="G6" s="24"/>
      <c r="H6" s="24"/>
      <c r="I6" s="34"/>
      <c r="J6" s="28"/>
      <c r="K6" s="24"/>
    </row>
    <row r="7" s="3" customFormat="1" ht="49" customHeight="1" outlineLevel="1" spans="1:11">
      <c r="A7" s="24">
        <f t="shared" si="0"/>
        <v>3</v>
      </c>
      <c r="B7" s="25" t="s">
        <v>33</v>
      </c>
      <c r="C7" s="26" t="s">
        <v>34</v>
      </c>
      <c r="D7" s="27" t="s">
        <v>30</v>
      </c>
      <c r="E7" s="28">
        <v>73.1</v>
      </c>
      <c r="F7" s="24"/>
      <c r="G7" s="24"/>
      <c r="H7" s="24"/>
      <c r="I7" s="34"/>
      <c r="J7" s="28"/>
      <c r="K7" s="24"/>
    </row>
    <row r="8" s="3" customFormat="1" ht="49" customHeight="1" outlineLevel="1" spans="1:11">
      <c r="A8" s="24">
        <f t="shared" si="0"/>
        <v>4</v>
      </c>
      <c r="B8" s="25" t="s">
        <v>35</v>
      </c>
      <c r="C8" s="26" t="s">
        <v>36</v>
      </c>
      <c r="D8" s="27" t="s">
        <v>37</v>
      </c>
      <c r="E8" s="28">
        <v>4.9532</v>
      </c>
      <c r="F8" s="24"/>
      <c r="G8" s="24"/>
      <c r="H8" s="24"/>
      <c r="I8" s="34"/>
      <c r="J8" s="28"/>
      <c r="K8" s="24"/>
    </row>
    <row r="9" s="3" customFormat="1" ht="49" customHeight="1" outlineLevel="1" spans="1:11">
      <c r="A9" s="24">
        <f t="shared" si="0"/>
        <v>5</v>
      </c>
      <c r="B9" s="25" t="s">
        <v>38</v>
      </c>
      <c r="C9" s="26" t="s">
        <v>39</v>
      </c>
      <c r="D9" s="24" t="s">
        <v>40</v>
      </c>
      <c r="E9" s="28">
        <v>10.76</v>
      </c>
      <c r="F9" s="24"/>
      <c r="G9" s="24"/>
      <c r="H9" s="24"/>
      <c r="I9" s="34"/>
      <c r="J9" s="28"/>
      <c r="K9" s="24"/>
    </row>
    <row r="10" s="3" customFormat="1" ht="49" customHeight="1" outlineLevel="1" spans="1:11">
      <c r="A10" s="24">
        <f t="shared" si="0"/>
        <v>6</v>
      </c>
      <c r="B10" s="25" t="s">
        <v>41</v>
      </c>
      <c r="C10" s="26" t="s">
        <v>42</v>
      </c>
      <c r="D10" s="24" t="s">
        <v>43</v>
      </c>
      <c r="E10" s="28">
        <v>16</v>
      </c>
      <c r="F10" s="24"/>
      <c r="G10" s="24"/>
      <c r="H10" s="24"/>
      <c r="I10" s="34"/>
      <c r="J10" s="28"/>
      <c r="K10" s="24"/>
    </row>
    <row r="11" s="3" customFormat="1" ht="49" customHeight="1" outlineLevel="1" spans="1:11">
      <c r="A11" s="24">
        <f t="shared" si="0"/>
        <v>7</v>
      </c>
      <c r="B11" s="25" t="s">
        <v>44</v>
      </c>
      <c r="C11" s="26" t="s">
        <v>45</v>
      </c>
      <c r="D11" s="24" t="s">
        <v>43</v>
      </c>
      <c r="E11" s="28">
        <v>8</v>
      </c>
      <c r="F11" s="24"/>
      <c r="G11" s="24"/>
      <c r="H11" s="24"/>
      <c r="I11" s="34"/>
      <c r="J11" s="28"/>
      <c r="K11" s="24"/>
    </row>
    <row r="12" s="3" customFormat="1" ht="49" customHeight="1" outlineLevel="1" spans="1:11">
      <c r="A12" s="24">
        <f t="shared" si="0"/>
        <v>8</v>
      </c>
      <c r="B12" s="25" t="s">
        <v>46</v>
      </c>
      <c r="C12" s="26" t="s">
        <v>47</v>
      </c>
      <c r="D12" s="24" t="s">
        <v>48</v>
      </c>
      <c r="E12" s="28">
        <v>24</v>
      </c>
      <c r="F12" s="24"/>
      <c r="G12" s="24"/>
      <c r="H12" s="24"/>
      <c r="I12" s="34"/>
      <c r="J12" s="28"/>
      <c r="K12" s="24"/>
    </row>
    <row r="13" s="3" customFormat="1" ht="49" customHeight="1" outlineLevel="1" spans="1:11">
      <c r="A13" s="24">
        <f t="shared" si="0"/>
        <v>9</v>
      </c>
      <c r="B13" s="25" t="s">
        <v>49</v>
      </c>
      <c r="C13" s="26" t="s">
        <v>50</v>
      </c>
      <c r="D13" s="27" t="s">
        <v>30</v>
      </c>
      <c r="E13" s="28">
        <v>481.3</v>
      </c>
      <c r="F13" s="24"/>
      <c r="G13" s="24"/>
      <c r="H13" s="24"/>
      <c r="I13" s="34"/>
      <c r="J13" s="28"/>
      <c r="K13" s="24"/>
    </row>
    <row r="14" s="3" customFormat="1" ht="49" customHeight="1" outlineLevel="1" spans="1:11">
      <c r="A14" s="24">
        <f t="shared" si="0"/>
        <v>10</v>
      </c>
      <c r="B14" s="25" t="s">
        <v>51</v>
      </c>
      <c r="C14" s="26" t="s">
        <v>52</v>
      </c>
      <c r="D14" s="27" t="s">
        <v>43</v>
      </c>
      <c r="E14" s="28">
        <v>4</v>
      </c>
      <c r="F14" s="24"/>
      <c r="G14" s="24"/>
      <c r="H14" s="24"/>
      <c r="I14" s="34"/>
      <c r="J14" s="28"/>
      <c r="K14" s="24"/>
    </row>
    <row r="15" s="4" customFormat="1" ht="49" customHeight="1" outlineLevel="1" spans="1:11">
      <c r="A15" s="24">
        <f t="shared" si="0"/>
        <v>11</v>
      </c>
      <c r="B15" s="25" t="s">
        <v>53</v>
      </c>
      <c r="C15" s="26" t="s">
        <v>54</v>
      </c>
      <c r="D15" s="27" t="s">
        <v>30</v>
      </c>
      <c r="E15" s="28">
        <v>683.6808</v>
      </c>
      <c r="F15" s="24"/>
      <c r="G15" s="24"/>
      <c r="H15" s="24"/>
      <c r="I15" s="34"/>
      <c r="J15" s="28"/>
      <c r="K15" s="24"/>
    </row>
    <row r="16" s="4" customFormat="1" ht="49" customHeight="1" outlineLevel="1" spans="1:11">
      <c r="A16" s="24">
        <f t="shared" si="0"/>
        <v>12</v>
      </c>
      <c r="B16" s="25" t="s">
        <v>55</v>
      </c>
      <c r="C16" s="26" t="s">
        <v>56</v>
      </c>
      <c r="D16" s="27" t="s">
        <v>30</v>
      </c>
      <c r="E16" s="28">
        <v>345.1224</v>
      </c>
      <c r="F16" s="24"/>
      <c r="G16" s="24"/>
      <c r="H16" s="24"/>
      <c r="I16" s="34"/>
      <c r="J16" s="28"/>
      <c r="K16" s="24"/>
    </row>
    <row r="17" s="4" customFormat="1" ht="49" customHeight="1" outlineLevel="1" spans="1:11">
      <c r="A17" s="24">
        <f t="shared" si="0"/>
        <v>13</v>
      </c>
      <c r="B17" s="25" t="s">
        <v>57</v>
      </c>
      <c r="C17" s="26" t="s">
        <v>58</v>
      </c>
      <c r="D17" s="27" t="s">
        <v>30</v>
      </c>
      <c r="E17" s="28">
        <v>230.0805</v>
      </c>
      <c r="F17" s="24"/>
      <c r="G17" s="24"/>
      <c r="H17" s="24"/>
      <c r="I17" s="34"/>
      <c r="J17" s="28"/>
      <c r="K17" s="24"/>
    </row>
    <row r="18" s="2" customFormat="1" ht="21" customHeight="1" spans="1:11">
      <c r="A18" s="21" t="s">
        <v>59</v>
      </c>
      <c r="B18" s="21" t="s">
        <v>60</v>
      </c>
      <c r="C18" s="23"/>
      <c r="D18" s="21"/>
      <c r="E18" s="22"/>
      <c r="F18" s="21"/>
      <c r="G18" s="21"/>
      <c r="H18" s="21"/>
      <c r="I18" s="22"/>
      <c r="J18" s="22"/>
      <c r="K18" s="21"/>
    </row>
    <row r="19" s="3" customFormat="1" ht="49" customHeight="1" outlineLevel="1" spans="1:11">
      <c r="A19" s="24">
        <f>ROW()-5</f>
        <v>14</v>
      </c>
      <c r="B19" s="24" t="s">
        <v>61</v>
      </c>
      <c r="C19" s="26" t="s">
        <v>62</v>
      </c>
      <c r="D19" s="27" t="s">
        <v>30</v>
      </c>
      <c r="E19" s="28">
        <v>401.52</v>
      </c>
      <c r="F19" s="24"/>
      <c r="G19" s="24"/>
      <c r="H19" s="24"/>
      <c r="I19" s="34"/>
      <c r="J19" s="28"/>
      <c r="K19" s="24"/>
    </row>
    <row r="20" s="3" customFormat="1" ht="49" customHeight="1" outlineLevel="1" spans="1:11">
      <c r="A20" s="24">
        <f>ROW()-5</f>
        <v>15</v>
      </c>
      <c r="B20" s="24" t="s">
        <v>63</v>
      </c>
      <c r="C20" s="26" t="s">
        <v>64</v>
      </c>
      <c r="D20" s="27" t="s">
        <v>30</v>
      </c>
      <c r="E20" s="28">
        <v>3</v>
      </c>
      <c r="F20" s="24"/>
      <c r="G20" s="24"/>
      <c r="H20" s="24"/>
      <c r="I20" s="34"/>
      <c r="J20" s="28"/>
      <c r="K20" s="24" t="s">
        <v>65</v>
      </c>
    </row>
    <row r="21" s="3" customFormat="1" ht="49" customHeight="1" outlineLevel="1" spans="1:11">
      <c r="A21" s="24">
        <f>ROW()-5</f>
        <v>16</v>
      </c>
      <c r="B21" s="24" t="s">
        <v>66</v>
      </c>
      <c r="C21" s="26" t="s">
        <v>67</v>
      </c>
      <c r="D21" s="27" t="s">
        <v>37</v>
      </c>
      <c r="E21" s="28">
        <v>4.9532</v>
      </c>
      <c r="F21" s="24"/>
      <c r="G21" s="24"/>
      <c r="H21" s="24"/>
      <c r="I21" s="34"/>
      <c r="J21" s="28"/>
      <c r="K21" s="24"/>
    </row>
    <row r="22" s="3" customFormat="1" ht="49" customHeight="1" outlineLevel="1" spans="1:11">
      <c r="A22" s="24">
        <f>ROW()-5</f>
        <v>17</v>
      </c>
      <c r="B22" s="24" t="s">
        <v>68</v>
      </c>
      <c r="C22" s="26" t="s">
        <v>69</v>
      </c>
      <c r="D22" s="27" t="s">
        <v>30</v>
      </c>
      <c r="E22" s="28">
        <v>444.232</v>
      </c>
      <c r="F22" s="24"/>
      <c r="G22" s="24"/>
      <c r="H22" s="24"/>
      <c r="I22" s="34"/>
      <c r="J22" s="28"/>
      <c r="K22" s="24"/>
    </row>
    <row r="23" s="3" customFormat="1" ht="49" customHeight="1" outlineLevel="1" spans="1:11">
      <c r="A23" s="24">
        <f>ROW()-5</f>
        <v>18</v>
      </c>
      <c r="B23" s="24" t="s">
        <v>70</v>
      </c>
      <c r="C23" s="26" t="s">
        <v>71</v>
      </c>
      <c r="D23" s="27" t="s">
        <v>30</v>
      </c>
      <c r="E23" s="28">
        <v>73.1</v>
      </c>
      <c r="F23" s="24"/>
      <c r="G23" s="24"/>
      <c r="H23" s="24"/>
      <c r="I23" s="34"/>
      <c r="J23" s="28"/>
      <c r="K23" s="24"/>
    </row>
    <row r="24" s="3" customFormat="1" ht="49" customHeight="1" outlineLevel="1" spans="1:11">
      <c r="A24" s="24">
        <f>ROW()-5</f>
        <v>19</v>
      </c>
      <c r="B24" s="24" t="s">
        <v>72</v>
      </c>
      <c r="C24" s="26" t="s">
        <v>73</v>
      </c>
      <c r="D24" s="27" t="s">
        <v>30</v>
      </c>
      <c r="E24" s="28">
        <v>82.18</v>
      </c>
      <c r="F24" s="24"/>
      <c r="G24" s="24"/>
      <c r="H24" s="24"/>
      <c r="I24" s="34"/>
      <c r="J24" s="28"/>
      <c r="K24" s="24"/>
    </row>
    <row r="25" s="3" customFormat="1" ht="120" outlineLevel="1" spans="1:11">
      <c r="A25" s="24">
        <f>ROW()-5</f>
        <v>20</v>
      </c>
      <c r="B25" s="24" t="s">
        <v>74</v>
      </c>
      <c r="C25" s="26" t="s">
        <v>75</v>
      </c>
      <c r="D25" s="27" t="s">
        <v>40</v>
      </c>
      <c r="E25" s="28">
        <v>205.82</v>
      </c>
      <c r="F25" s="24"/>
      <c r="G25" s="24"/>
      <c r="H25" s="24"/>
      <c r="I25" s="34"/>
      <c r="J25" s="28"/>
      <c r="K25" s="24"/>
    </row>
    <row r="26" s="3" customFormat="1" ht="156" outlineLevel="1" spans="1:11">
      <c r="A26" s="24">
        <f>ROW()-5</f>
        <v>21</v>
      </c>
      <c r="B26" s="24" t="s">
        <v>76</v>
      </c>
      <c r="C26" s="26" t="s">
        <v>77</v>
      </c>
      <c r="D26" s="27" t="s">
        <v>30</v>
      </c>
      <c r="E26" s="28">
        <v>55.998</v>
      </c>
      <c r="F26" s="24"/>
      <c r="G26" s="24"/>
      <c r="H26" s="24"/>
      <c r="I26" s="34"/>
      <c r="J26" s="28"/>
      <c r="K26" s="24"/>
    </row>
    <row r="27" s="3" customFormat="1" ht="108" outlineLevel="1" spans="1:11">
      <c r="A27" s="24">
        <f>ROW()-5</f>
        <v>22</v>
      </c>
      <c r="B27" s="24" t="s">
        <v>78</v>
      </c>
      <c r="C27" s="26" t="s">
        <v>79</v>
      </c>
      <c r="D27" s="27" t="s">
        <v>30</v>
      </c>
      <c r="E27" s="28">
        <v>6.127</v>
      </c>
      <c r="F27" s="24"/>
      <c r="G27" s="24"/>
      <c r="H27" s="24"/>
      <c r="I27" s="34"/>
      <c r="J27" s="28"/>
      <c r="K27" s="24"/>
    </row>
    <row r="28" s="3" customFormat="1" ht="108" outlineLevel="1" spans="1:11">
      <c r="A28" s="24">
        <f>ROW()-5</f>
        <v>23</v>
      </c>
      <c r="B28" s="24" t="s">
        <v>80</v>
      </c>
      <c r="C28" s="26" t="s">
        <v>81</v>
      </c>
      <c r="D28" s="27" t="s">
        <v>30</v>
      </c>
      <c r="E28" s="28">
        <v>2.2382</v>
      </c>
      <c r="F28" s="24"/>
      <c r="G28" s="24"/>
      <c r="H28" s="24"/>
      <c r="I28" s="34"/>
      <c r="J28" s="28"/>
      <c r="K28" s="24"/>
    </row>
    <row r="29" s="3" customFormat="1" ht="108" outlineLevel="1" spans="1:11">
      <c r="A29" s="24">
        <f>ROW()-5</f>
        <v>24</v>
      </c>
      <c r="B29" s="24" t="s">
        <v>82</v>
      </c>
      <c r="C29" s="26" t="s">
        <v>83</v>
      </c>
      <c r="D29" s="27" t="s">
        <v>40</v>
      </c>
      <c r="E29" s="28">
        <v>195.32</v>
      </c>
      <c r="F29" s="24"/>
      <c r="G29" s="24"/>
      <c r="H29" s="24"/>
      <c r="I29" s="34"/>
      <c r="J29" s="28"/>
      <c r="K29" s="24"/>
    </row>
    <row r="30" s="4" customFormat="1" ht="53" customHeight="1" outlineLevel="1" spans="1:11">
      <c r="A30" s="24">
        <f>ROW()-5</f>
        <v>25</v>
      </c>
      <c r="B30" s="24" t="s">
        <v>84</v>
      </c>
      <c r="C30" s="26" t="s">
        <v>85</v>
      </c>
      <c r="D30" s="27" t="s">
        <v>40</v>
      </c>
      <c r="E30" s="28">
        <v>40.2</v>
      </c>
      <c r="F30" s="24"/>
      <c r="G30" s="24"/>
      <c r="H30" s="24"/>
      <c r="I30" s="34"/>
      <c r="J30" s="28"/>
      <c r="K30" s="24"/>
    </row>
    <row r="31" s="4" customFormat="1" ht="108" outlineLevel="1" spans="1:11">
      <c r="A31" s="24">
        <f>ROW()-5</f>
        <v>26</v>
      </c>
      <c r="B31" s="24" t="s">
        <v>86</v>
      </c>
      <c r="C31" s="26" t="s">
        <v>83</v>
      </c>
      <c r="D31" s="27" t="s">
        <v>43</v>
      </c>
      <c r="E31" s="28">
        <v>16</v>
      </c>
      <c r="F31" s="24"/>
      <c r="G31" s="24"/>
      <c r="H31" s="24"/>
      <c r="I31" s="34"/>
      <c r="J31" s="28"/>
      <c r="K31" s="24"/>
    </row>
    <row r="32" s="2" customFormat="1" ht="28" customHeight="1" spans="1:11">
      <c r="A32" s="21" t="s">
        <v>87</v>
      </c>
      <c r="B32" s="21" t="s">
        <v>88</v>
      </c>
      <c r="C32" s="29"/>
      <c r="D32" s="21"/>
      <c r="E32" s="28"/>
      <c r="F32" s="21"/>
      <c r="G32" s="21"/>
      <c r="H32" s="21"/>
      <c r="I32" s="28"/>
      <c r="J32" s="22"/>
      <c r="K32" s="21"/>
    </row>
    <row r="33" s="5" customFormat="1" ht="28" customHeight="1" outlineLevel="1" spans="1:11">
      <c r="A33" s="21"/>
      <c r="B33" s="21" t="s">
        <v>89</v>
      </c>
      <c r="C33" s="29"/>
      <c r="D33" s="21"/>
      <c r="E33" s="28"/>
      <c r="F33" s="21"/>
      <c r="G33" s="21"/>
      <c r="H33" s="21"/>
      <c r="I33" s="28"/>
      <c r="J33" s="22"/>
      <c r="K33" s="21"/>
    </row>
    <row r="34" s="3" customFormat="1" ht="49" customHeight="1" outlineLevel="1" spans="1:11">
      <c r="A34" s="24">
        <f>ROW()-7</f>
        <v>27</v>
      </c>
      <c r="B34" s="24" t="s">
        <v>90</v>
      </c>
      <c r="C34" s="26" t="s">
        <v>91</v>
      </c>
      <c r="D34" s="27" t="s">
        <v>30</v>
      </c>
      <c r="E34" s="28">
        <v>346.536</v>
      </c>
      <c r="F34" s="24"/>
      <c r="G34" s="24"/>
      <c r="H34" s="24"/>
      <c r="I34" s="34"/>
      <c r="J34" s="28"/>
      <c r="K34" s="24"/>
    </row>
    <row r="35" s="4" customFormat="1" ht="120" outlineLevel="1" spans="1:11">
      <c r="A35" s="24">
        <f t="shared" ref="A35:A42" si="1">ROW()-7</f>
        <v>28</v>
      </c>
      <c r="B35" s="24" t="s">
        <v>92</v>
      </c>
      <c r="C35" s="26" t="s">
        <v>93</v>
      </c>
      <c r="D35" s="24" t="s">
        <v>94</v>
      </c>
      <c r="E35" s="28">
        <v>11.12</v>
      </c>
      <c r="F35" s="24"/>
      <c r="G35" s="24"/>
      <c r="H35" s="24"/>
      <c r="I35" s="34"/>
      <c r="J35" s="28"/>
      <c r="K35" s="24"/>
    </row>
    <row r="36" s="4" customFormat="1" ht="84" outlineLevel="1" spans="1:11">
      <c r="A36" s="24">
        <f t="shared" si="1"/>
        <v>29</v>
      </c>
      <c r="B36" s="30" t="s">
        <v>95</v>
      </c>
      <c r="C36" s="26" t="s">
        <v>96</v>
      </c>
      <c r="D36" s="31" t="s">
        <v>30</v>
      </c>
      <c r="E36" s="28">
        <v>363.5044</v>
      </c>
      <c r="F36" s="24"/>
      <c r="G36" s="24"/>
      <c r="H36" s="24"/>
      <c r="I36" s="34"/>
      <c r="J36" s="28"/>
      <c r="K36" s="24"/>
    </row>
    <row r="37" s="4" customFormat="1" ht="49" customHeight="1" outlineLevel="1" spans="1:11">
      <c r="A37" s="24">
        <f t="shared" si="1"/>
        <v>30</v>
      </c>
      <c r="B37" s="24" t="s">
        <v>97</v>
      </c>
      <c r="C37" s="26" t="s">
        <v>98</v>
      </c>
      <c r="D37" s="24" t="s">
        <v>94</v>
      </c>
      <c r="E37" s="28">
        <v>8.48</v>
      </c>
      <c r="F37" s="24"/>
      <c r="G37" s="24"/>
      <c r="H37" s="24"/>
      <c r="I37" s="34"/>
      <c r="J37" s="28"/>
      <c r="K37" s="24"/>
    </row>
    <row r="38" s="4" customFormat="1" ht="120" outlineLevel="1" spans="1:11">
      <c r="A38" s="24">
        <f t="shared" si="1"/>
        <v>31</v>
      </c>
      <c r="B38" s="24" t="s">
        <v>99</v>
      </c>
      <c r="C38" s="26" t="s">
        <v>100</v>
      </c>
      <c r="D38" s="31" t="s">
        <v>30</v>
      </c>
      <c r="E38" s="28">
        <v>27.792</v>
      </c>
      <c r="F38" s="24"/>
      <c r="G38" s="24"/>
      <c r="H38" s="24"/>
      <c r="I38" s="34"/>
      <c r="J38" s="28"/>
      <c r="K38" s="24"/>
    </row>
    <row r="39" s="4" customFormat="1" ht="60" outlineLevel="1" spans="1:11">
      <c r="A39" s="24">
        <f t="shared" si="1"/>
        <v>32</v>
      </c>
      <c r="B39" s="24" t="s">
        <v>101</v>
      </c>
      <c r="C39" s="26" t="s">
        <v>102</v>
      </c>
      <c r="D39" s="31" t="s">
        <v>30</v>
      </c>
      <c r="E39" s="28">
        <v>6.784</v>
      </c>
      <c r="F39" s="24"/>
      <c r="G39" s="24"/>
      <c r="H39" s="24"/>
      <c r="I39" s="34"/>
      <c r="J39" s="28"/>
      <c r="K39" s="24"/>
    </row>
    <row r="40" s="4" customFormat="1" ht="72" outlineLevel="1" spans="1:11">
      <c r="A40" s="24">
        <f t="shared" si="1"/>
        <v>33</v>
      </c>
      <c r="B40" s="24" t="s">
        <v>103</v>
      </c>
      <c r="C40" s="26" t="s">
        <v>104</v>
      </c>
      <c r="D40" s="31" t="s">
        <v>40</v>
      </c>
      <c r="E40" s="28">
        <v>16.96</v>
      </c>
      <c r="F40" s="24"/>
      <c r="G40" s="24"/>
      <c r="H40" s="24"/>
      <c r="I40" s="34"/>
      <c r="J40" s="28"/>
      <c r="K40" s="24"/>
    </row>
    <row r="41" s="4" customFormat="1" ht="49" customHeight="1" outlineLevel="1" spans="1:11">
      <c r="A41" s="24">
        <f t="shared" si="1"/>
        <v>34</v>
      </c>
      <c r="B41" s="24" t="s">
        <v>105</v>
      </c>
      <c r="C41" s="26" t="s">
        <v>106</v>
      </c>
      <c r="D41" s="31" t="s">
        <v>40</v>
      </c>
      <c r="E41" s="28">
        <v>26.56</v>
      </c>
      <c r="F41" s="24"/>
      <c r="G41" s="24"/>
      <c r="H41" s="24"/>
      <c r="I41" s="34"/>
      <c r="J41" s="28"/>
      <c r="K41" s="24"/>
    </row>
    <row r="42" s="4" customFormat="1" ht="49" customHeight="1" outlineLevel="1" spans="1:11">
      <c r="A42" s="24">
        <f t="shared" si="1"/>
        <v>35</v>
      </c>
      <c r="B42" s="24" t="s">
        <v>107</v>
      </c>
      <c r="C42" s="26" t="s">
        <v>108</v>
      </c>
      <c r="D42" s="31" t="s">
        <v>109</v>
      </c>
      <c r="E42" s="28">
        <v>6</v>
      </c>
      <c r="F42" s="24"/>
      <c r="G42" s="24"/>
      <c r="H42" s="24"/>
      <c r="I42" s="34"/>
      <c r="J42" s="28"/>
      <c r="K42" s="24"/>
    </row>
    <row r="43" s="4" customFormat="1" ht="49" customHeight="1" outlineLevel="1" spans="1:11">
      <c r="A43" s="24"/>
      <c r="B43" s="21" t="s">
        <v>110</v>
      </c>
      <c r="C43" s="26"/>
      <c r="D43" s="31"/>
      <c r="E43" s="28"/>
      <c r="F43" s="24"/>
      <c r="G43" s="24"/>
      <c r="H43" s="24"/>
      <c r="I43" s="34"/>
      <c r="J43" s="28"/>
      <c r="K43" s="24"/>
    </row>
    <row r="44" s="4" customFormat="1" ht="49" customHeight="1" outlineLevel="1" spans="1:11">
      <c r="A44" s="24">
        <f>ROW()-8</f>
        <v>36</v>
      </c>
      <c r="B44" s="24" t="s">
        <v>111</v>
      </c>
      <c r="C44" s="26" t="s">
        <v>112</v>
      </c>
      <c r="D44" s="31" t="s">
        <v>40</v>
      </c>
      <c r="E44" s="28">
        <v>21.38</v>
      </c>
      <c r="F44" s="24"/>
      <c r="G44" s="24"/>
      <c r="H44" s="24"/>
      <c r="I44" s="34"/>
      <c r="J44" s="28"/>
      <c r="K44" s="24"/>
    </row>
    <row r="45" s="4" customFormat="1" ht="49" customHeight="1" outlineLevel="1" spans="1:11">
      <c r="A45" s="24">
        <f t="shared" ref="A45:A54" si="2">ROW()-8</f>
        <v>37</v>
      </c>
      <c r="B45" s="24" t="s">
        <v>113</v>
      </c>
      <c r="C45" s="26" t="s">
        <v>114</v>
      </c>
      <c r="D45" s="31" t="s">
        <v>40</v>
      </c>
      <c r="E45" s="28">
        <v>161.7</v>
      </c>
      <c r="F45" s="24"/>
      <c r="G45" s="24"/>
      <c r="H45" s="24"/>
      <c r="I45" s="34"/>
      <c r="J45" s="28"/>
      <c r="K45" s="24"/>
    </row>
    <row r="46" s="4" customFormat="1" ht="49" customHeight="1" outlineLevel="1" spans="1:11">
      <c r="A46" s="24">
        <f t="shared" si="2"/>
        <v>38</v>
      </c>
      <c r="B46" s="24" t="s">
        <v>115</v>
      </c>
      <c r="C46" s="26" t="s">
        <v>116</v>
      </c>
      <c r="D46" s="31" t="s">
        <v>30</v>
      </c>
      <c r="E46" s="28">
        <v>35.5598</v>
      </c>
      <c r="F46" s="24"/>
      <c r="G46" s="24"/>
      <c r="H46" s="24"/>
      <c r="I46" s="34"/>
      <c r="J46" s="28"/>
      <c r="K46" s="24"/>
    </row>
    <row r="47" s="4" customFormat="1" ht="72" outlineLevel="1" spans="1:11">
      <c r="A47" s="24">
        <f t="shared" si="2"/>
        <v>39</v>
      </c>
      <c r="B47" s="24" t="s">
        <v>117</v>
      </c>
      <c r="C47" s="26" t="s">
        <v>118</v>
      </c>
      <c r="D47" s="31" t="s">
        <v>30</v>
      </c>
      <c r="E47" s="28">
        <v>169.7482</v>
      </c>
      <c r="F47" s="24"/>
      <c r="G47" s="24"/>
      <c r="H47" s="24"/>
      <c r="I47" s="34"/>
      <c r="J47" s="28"/>
      <c r="K47" s="24"/>
    </row>
    <row r="48" s="4" customFormat="1" ht="49" customHeight="1" outlineLevel="1" spans="1:11">
      <c r="A48" s="24">
        <f t="shared" si="2"/>
        <v>40</v>
      </c>
      <c r="B48" s="24" t="s">
        <v>119</v>
      </c>
      <c r="C48" s="26" t="s">
        <v>120</v>
      </c>
      <c r="D48" s="31" t="s">
        <v>30</v>
      </c>
      <c r="E48" s="28">
        <v>228.659</v>
      </c>
      <c r="F48" s="24"/>
      <c r="G48" s="24"/>
      <c r="H48" s="24"/>
      <c r="I48" s="34"/>
      <c r="J48" s="28"/>
      <c r="K48" s="24"/>
    </row>
    <row r="49" s="4" customFormat="1" ht="60" outlineLevel="1" spans="1:11">
      <c r="A49" s="24">
        <f t="shared" si="2"/>
        <v>41</v>
      </c>
      <c r="B49" s="24" t="s">
        <v>121</v>
      </c>
      <c r="C49" s="26" t="s">
        <v>122</v>
      </c>
      <c r="D49" s="31" t="s">
        <v>30</v>
      </c>
      <c r="E49" s="28">
        <v>296.073</v>
      </c>
      <c r="F49" s="24"/>
      <c r="G49" s="24"/>
      <c r="H49" s="24"/>
      <c r="I49" s="34"/>
      <c r="J49" s="28"/>
      <c r="K49" s="24"/>
    </row>
    <row r="50" s="4" customFormat="1" ht="84" outlineLevel="1" spans="1:11">
      <c r="A50" s="24">
        <f t="shared" si="2"/>
        <v>42</v>
      </c>
      <c r="B50" s="24" t="s">
        <v>123</v>
      </c>
      <c r="C50" s="26" t="s">
        <v>124</v>
      </c>
      <c r="D50" s="31" t="s">
        <v>30</v>
      </c>
      <c r="E50" s="28">
        <v>265.417</v>
      </c>
      <c r="F50" s="24"/>
      <c r="G50" s="24"/>
      <c r="H50" s="24"/>
      <c r="I50" s="34"/>
      <c r="J50" s="28"/>
      <c r="K50" s="24"/>
    </row>
    <row r="51" s="4" customFormat="1" ht="49" customHeight="1" outlineLevel="1" spans="1:11">
      <c r="A51" s="24">
        <f t="shared" si="2"/>
        <v>43</v>
      </c>
      <c r="B51" s="24" t="s">
        <v>125</v>
      </c>
      <c r="C51" s="26" t="s">
        <v>126</v>
      </c>
      <c r="D51" s="31"/>
      <c r="E51" s="28">
        <v>126.38</v>
      </c>
      <c r="F51" s="24"/>
      <c r="G51" s="24"/>
      <c r="H51" s="24"/>
      <c r="I51" s="34"/>
      <c r="J51" s="28"/>
      <c r="K51" s="24"/>
    </row>
    <row r="52" s="2" customFormat="1" ht="87" customHeight="1" outlineLevel="1" spans="1:11">
      <c r="A52" s="24">
        <f t="shared" si="2"/>
        <v>44</v>
      </c>
      <c r="B52" s="32" t="s">
        <v>127</v>
      </c>
      <c r="C52" s="33" t="s">
        <v>128</v>
      </c>
      <c r="D52" s="24" t="s">
        <v>129</v>
      </c>
      <c r="E52" s="28">
        <v>90.0456</v>
      </c>
      <c r="F52" s="21"/>
      <c r="G52" s="21"/>
      <c r="H52" s="21"/>
      <c r="I52" s="28"/>
      <c r="J52" s="28"/>
      <c r="K52" s="21"/>
    </row>
    <row r="53" s="4" customFormat="1" ht="49" customHeight="1" outlineLevel="1" spans="1:11">
      <c r="A53" s="24">
        <f t="shared" si="2"/>
        <v>45</v>
      </c>
      <c r="B53" s="24" t="s">
        <v>105</v>
      </c>
      <c r="C53" s="26" t="s">
        <v>130</v>
      </c>
      <c r="D53" s="31" t="s">
        <v>40</v>
      </c>
      <c r="E53" s="28">
        <v>9.6</v>
      </c>
      <c r="F53" s="24"/>
      <c r="G53" s="24"/>
      <c r="H53" s="24"/>
      <c r="I53" s="34"/>
      <c r="J53" s="28"/>
      <c r="K53" s="24"/>
    </row>
    <row r="54" s="4" customFormat="1" ht="49" customHeight="1" outlineLevel="1" spans="1:11">
      <c r="A54" s="24">
        <f t="shared" si="2"/>
        <v>46</v>
      </c>
      <c r="B54" s="24" t="s">
        <v>105</v>
      </c>
      <c r="C54" s="26" t="s">
        <v>131</v>
      </c>
      <c r="D54" s="31" t="s">
        <v>40</v>
      </c>
      <c r="E54" s="28">
        <v>9.6</v>
      </c>
      <c r="F54" s="24"/>
      <c r="G54" s="24"/>
      <c r="H54" s="24"/>
      <c r="I54" s="34"/>
      <c r="J54" s="28"/>
      <c r="K54" s="24"/>
    </row>
    <row r="55" s="4" customFormat="1" ht="49" customHeight="1" outlineLevel="1" spans="1:11">
      <c r="A55" s="24">
        <f>ROW()-8</f>
        <v>47</v>
      </c>
      <c r="B55" s="24" t="s">
        <v>121</v>
      </c>
      <c r="C55" s="26" t="s">
        <v>132</v>
      </c>
      <c r="D55" s="31" t="s">
        <v>30</v>
      </c>
      <c r="E55" s="28">
        <v>99.222</v>
      </c>
      <c r="F55" s="24"/>
      <c r="G55" s="24"/>
      <c r="H55" s="24"/>
      <c r="I55" s="34"/>
      <c r="J55" s="28"/>
      <c r="K55" s="24"/>
    </row>
    <row r="56" s="4" customFormat="1" ht="49" customHeight="1" outlineLevel="1" spans="1:11">
      <c r="A56" s="24">
        <f>ROW()-8</f>
        <v>48</v>
      </c>
      <c r="B56" s="24" t="s">
        <v>133</v>
      </c>
      <c r="C56" s="26" t="s">
        <v>134</v>
      </c>
      <c r="D56" s="31" t="s">
        <v>30</v>
      </c>
      <c r="E56" s="28">
        <v>66</v>
      </c>
      <c r="F56" s="24"/>
      <c r="G56" s="24"/>
      <c r="H56" s="24"/>
      <c r="I56" s="34"/>
      <c r="J56" s="28"/>
      <c r="K56" s="24"/>
    </row>
    <row r="57" s="2" customFormat="1" ht="28" customHeight="1" spans="1:11">
      <c r="A57" s="21" t="s">
        <v>135</v>
      </c>
      <c r="B57" s="21" t="s">
        <v>136</v>
      </c>
      <c r="C57" s="29"/>
      <c r="D57" s="21"/>
      <c r="E57" s="28"/>
      <c r="F57" s="21"/>
      <c r="G57" s="21"/>
      <c r="H57" s="21"/>
      <c r="I57" s="28"/>
      <c r="J57" s="22"/>
      <c r="K57" s="21"/>
    </row>
    <row r="58" s="5" customFormat="1" ht="28" customHeight="1" outlineLevel="1" spans="1:11">
      <c r="A58" s="21"/>
      <c r="B58" s="21" t="s">
        <v>89</v>
      </c>
      <c r="C58" s="29"/>
      <c r="D58" s="21"/>
      <c r="E58" s="28"/>
      <c r="F58" s="21"/>
      <c r="G58" s="21"/>
      <c r="H58" s="21"/>
      <c r="I58" s="28"/>
      <c r="J58" s="22"/>
      <c r="K58" s="21"/>
    </row>
    <row r="59" s="4" customFormat="1" ht="72" outlineLevel="1" spans="1:11">
      <c r="A59" s="24">
        <f t="shared" ref="A59:A62" si="3">ROW()-10</f>
        <v>49</v>
      </c>
      <c r="B59" s="24" t="s">
        <v>137</v>
      </c>
      <c r="C59" s="26" t="s">
        <v>138</v>
      </c>
      <c r="D59" s="31" t="s">
        <v>30</v>
      </c>
      <c r="E59" s="28">
        <v>55.998</v>
      </c>
      <c r="F59" s="24"/>
      <c r="G59" s="24"/>
      <c r="H59" s="24"/>
      <c r="I59" s="34"/>
      <c r="J59" s="28"/>
      <c r="K59" s="24"/>
    </row>
    <row r="60" s="2" customFormat="1" ht="87" customHeight="1" outlineLevel="1" spans="1:11">
      <c r="A60" s="24">
        <f t="shared" si="3"/>
        <v>50</v>
      </c>
      <c r="B60" s="32" t="s">
        <v>139</v>
      </c>
      <c r="C60" s="33" t="s">
        <v>140</v>
      </c>
      <c r="D60" s="31" t="s">
        <v>30</v>
      </c>
      <c r="E60" s="28">
        <v>55.998</v>
      </c>
      <c r="F60" s="21"/>
      <c r="G60" s="21"/>
      <c r="H60" s="21"/>
      <c r="I60" s="28"/>
      <c r="J60" s="28"/>
      <c r="K60" s="21"/>
    </row>
    <row r="61" s="5" customFormat="1" ht="28" customHeight="1" outlineLevel="1" spans="1:11">
      <c r="A61" s="21"/>
      <c r="B61" s="21" t="s">
        <v>110</v>
      </c>
      <c r="C61" s="29"/>
      <c r="D61" s="21"/>
      <c r="E61" s="28"/>
      <c r="F61" s="21"/>
      <c r="G61" s="21"/>
      <c r="H61" s="21"/>
      <c r="I61" s="28"/>
      <c r="J61" s="22"/>
      <c r="K61" s="21"/>
    </row>
    <row r="62" s="4" customFormat="1" ht="49" customHeight="1" outlineLevel="1" spans="1:11">
      <c r="A62" s="24">
        <f>ROW()-11</f>
        <v>51</v>
      </c>
      <c r="B62" s="24" t="s">
        <v>141</v>
      </c>
      <c r="C62" s="26" t="s">
        <v>142</v>
      </c>
      <c r="D62" s="27" t="s">
        <v>40</v>
      </c>
      <c r="E62" s="28">
        <v>242.274</v>
      </c>
      <c r="F62" s="24"/>
      <c r="G62" s="24"/>
      <c r="H62" s="24"/>
      <c r="I62" s="34"/>
      <c r="J62" s="28"/>
      <c r="K62" s="24"/>
    </row>
    <row r="63" s="2" customFormat="1" ht="87" customHeight="1" outlineLevel="1" spans="1:11">
      <c r="A63" s="24">
        <f t="shared" ref="A63:A68" si="4">ROW()-11</f>
        <v>52</v>
      </c>
      <c r="B63" s="32" t="s">
        <v>143</v>
      </c>
      <c r="C63" s="33" t="s">
        <v>140</v>
      </c>
      <c r="D63" s="31" t="s">
        <v>30</v>
      </c>
      <c r="E63" s="28">
        <v>289.014</v>
      </c>
      <c r="F63" s="21"/>
      <c r="G63" s="21"/>
      <c r="H63" s="21"/>
      <c r="I63" s="28"/>
      <c r="J63" s="28"/>
      <c r="K63" s="21"/>
    </row>
    <row r="64" s="4" customFormat="1" ht="72" outlineLevel="1" spans="1:11">
      <c r="A64" s="24">
        <f t="shared" si="4"/>
        <v>53</v>
      </c>
      <c r="B64" s="24" t="s">
        <v>144</v>
      </c>
      <c r="C64" s="26" t="s">
        <v>145</v>
      </c>
      <c r="D64" s="31" t="s">
        <v>30</v>
      </c>
      <c r="E64" s="28">
        <v>233.08</v>
      </c>
      <c r="F64" s="24"/>
      <c r="G64" s="24"/>
      <c r="H64" s="24"/>
      <c r="I64" s="34"/>
      <c r="J64" s="28"/>
      <c r="K64" s="24"/>
    </row>
    <row r="65" s="4" customFormat="1" ht="49" customHeight="1" outlineLevel="1" spans="1:11">
      <c r="A65" s="24">
        <f t="shared" si="4"/>
        <v>54</v>
      </c>
      <c r="B65" s="24" t="s">
        <v>137</v>
      </c>
      <c r="C65" s="26" t="s">
        <v>146</v>
      </c>
      <c r="D65" s="31" t="s">
        <v>30</v>
      </c>
      <c r="E65" s="28">
        <v>22</v>
      </c>
      <c r="F65" s="24"/>
      <c r="G65" s="24"/>
      <c r="H65" s="24"/>
      <c r="I65" s="34"/>
      <c r="J65" s="28"/>
      <c r="K65" s="24"/>
    </row>
    <row r="66" s="4" customFormat="1" ht="49" customHeight="1" outlineLevel="1" spans="1:11">
      <c r="A66" s="24">
        <f t="shared" si="4"/>
        <v>55</v>
      </c>
      <c r="B66" s="24" t="s">
        <v>147</v>
      </c>
      <c r="C66" s="26" t="s">
        <v>148</v>
      </c>
      <c r="D66" s="27" t="s">
        <v>149</v>
      </c>
      <c r="E66" s="28">
        <v>2</v>
      </c>
      <c r="F66" s="24"/>
      <c r="G66" s="24"/>
      <c r="H66" s="24"/>
      <c r="I66" s="34"/>
      <c r="J66" s="28"/>
      <c r="K66" s="24"/>
    </row>
    <row r="67" s="2" customFormat="1" ht="28" customHeight="1" spans="1:11">
      <c r="A67" s="21" t="s">
        <v>150</v>
      </c>
      <c r="B67" s="21" t="s">
        <v>151</v>
      </c>
      <c r="C67" s="29"/>
      <c r="D67" s="21"/>
      <c r="E67" s="28"/>
      <c r="F67" s="21"/>
      <c r="G67" s="21"/>
      <c r="H67" s="21"/>
      <c r="I67" s="28"/>
      <c r="J67" s="22"/>
      <c r="K67" s="21"/>
    </row>
    <row r="68" s="5" customFormat="1" ht="87" customHeight="1" outlineLevel="1" spans="1:11">
      <c r="A68" s="24">
        <f>ROW()-12</f>
        <v>56</v>
      </c>
      <c r="B68" s="32" t="s">
        <v>152</v>
      </c>
      <c r="C68" s="33" t="s">
        <v>153</v>
      </c>
      <c r="D68" s="31" t="s">
        <v>48</v>
      </c>
      <c r="E68" s="28">
        <v>2</v>
      </c>
      <c r="F68" s="21"/>
      <c r="G68" s="21"/>
      <c r="H68" s="21"/>
      <c r="I68" s="28"/>
      <c r="J68" s="28"/>
      <c r="K68" s="21"/>
    </row>
    <row r="69" s="5" customFormat="1" ht="87" customHeight="1" outlineLevel="1" spans="1:11">
      <c r="A69" s="24">
        <f t="shared" ref="A69:A75" si="5">ROW()-12</f>
        <v>57</v>
      </c>
      <c r="B69" s="32" t="s">
        <v>154</v>
      </c>
      <c r="C69" s="33" t="s">
        <v>153</v>
      </c>
      <c r="D69" s="31" t="s">
        <v>48</v>
      </c>
      <c r="E69" s="28">
        <v>8</v>
      </c>
      <c r="F69" s="21"/>
      <c r="G69" s="21"/>
      <c r="H69" s="21"/>
      <c r="I69" s="28"/>
      <c r="J69" s="28"/>
      <c r="K69" s="21"/>
    </row>
    <row r="70" s="5" customFormat="1" ht="87" customHeight="1" outlineLevel="1" spans="1:11">
      <c r="A70" s="24">
        <f t="shared" si="5"/>
        <v>58</v>
      </c>
      <c r="B70" s="32" t="s">
        <v>155</v>
      </c>
      <c r="C70" s="33" t="s">
        <v>156</v>
      </c>
      <c r="D70" s="31" t="s">
        <v>48</v>
      </c>
      <c r="E70" s="28">
        <v>2</v>
      </c>
      <c r="F70" s="21"/>
      <c r="G70" s="21"/>
      <c r="H70" s="21"/>
      <c r="I70" s="28"/>
      <c r="J70" s="28"/>
      <c r="K70" s="21"/>
    </row>
    <row r="71" s="5" customFormat="1" ht="87" customHeight="1" outlineLevel="1" spans="1:11">
      <c r="A71" s="24">
        <f t="shared" si="5"/>
        <v>59</v>
      </c>
      <c r="B71" s="32" t="s">
        <v>157</v>
      </c>
      <c r="C71" s="33" t="s">
        <v>158</v>
      </c>
      <c r="D71" s="31" t="s">
        <v>48</v>
      </c>
      <c r="E71" s="28">
        <v>2</v>
      </c>
      <c r="F71" s="21"/>
      <c r="G71" s="21"/>
      <c r="H71" s="21"/>
      <c r="I71" s="28"/>
      <c r="J71" s="28"/>
      <c r="K71" s="21"/>
    </row>
    <row r="72" s="5" customFormat="1" ht="87" customHeight="1" outlineLevel="1" spans="1:11">
      <c r="A72" s="24">
        <f t="shared" si="5"/>
        <v>60</v>
      </c>
      <c r="B72" s="32" t="s">
        <v>159</v>
      </c>
      <c r="C72" s="33" t="s">
        <v>160</v>
      </c>
      <c r="D72" s="31" t="s">
        <v>48</v>
      </c>
      <c r="E72" s="28">
        <v>8</v>
      </c>
      <c r="F72" s="21"/>
      <c r="G72" s="21"/>
      <c r="H72" s="21"/>
      <c r="I72" s="28"/>
      <c r="J72" s="28"/>
      <c r="K72" s="21"/>
    </row>
    <row r="73" s="5" customFormat="1" ht="87" customHeight="1" outlineLevel="1" spans="1:11">
      <c r="A73" s="24">
        <f t="shared" si="5"/>
        <v>61</v>
      </c>
      <c r="B73" s="32" t="s">
        <v>157</v>
      </c>
      <c r="C73" s="33" t="s">
        <v>158</v>
      </c>
      <c r="D73" s="31" t="s">
        <v>48</v>
      </c>
      <c r="E73" s="28">
        <v>8</v>
      </c>
      <c r="F73" s="21"/>
      <c r="G73" s="21"/>
      <c r="H73" s="21"/>
      <c r="I73" s="28"/>
      <c r="J73" s="28"/>
      <c r="K73" s="21"/>
    </row>
    <row r="74" s="5" customFormat="1" ht="87" customHeight="1" outlineLevel="1" spans="1:11">
      <c r="A74" s="24">
        <f t="shared" si="5"/>
        <v>62</v>
      </c>
      <c r="B74" s="32" t="s">
        <v>161</v>
      </c>
      <c r="C74" s="33" t="s">
        <v>160</v>
      </c>
      <c r="D74" s="31" t="s">
        <v>48</v>
      </c>
      <c r="E74" s="28">
        <v>8</v>
      </c>
      <c r="F74" s="21"/>
      <c r="G74" s="21"/>
      <c r="H74" s="21"/>
      <c r="I74" s="28"/>
      <c r="J74" s="28"/>
      <c r="K74" s="21"/>
    </row>
    <row r="75" s="5" customFormat="1" ht="87" customHeight="1" outlineLevel="1" spans="1:11">
      <c r="A75" s="24">
        <f t="shared" si="5"/>
        <v>63</v>
      </c>
      <c r="B75" s="32" t="s">
        <v>157</v>
      </c>
      <c r="C75" s="33" t="s">
        <v>158</v>
      </c>
      <c r="D75" s="31" t="s">
        <v>48</v>
      </c>
      <c r="E75" s="28">
        <v>8</v>
      </c>
      <c r="F75" s="21"/>
      <c r="G75" s="21"/>
      <c r="H75" s="21"/>
      <c r="I75" s="28"/>
      <c r="J75" s="28"/>
      <c r="K75" s="21"/>
    </row>
    <row r="76" s="5" customFormat="1" ht="87" customHeight="1" outlineLevel="1" spans="1:11">
      <c r="A76" s="24">
        <f t="shared" ref="A76:A81" si="6">ROW()-12</f>
        <v>64</v>
      </c>
      <c r="B76" s="32" t="s">
        <v>162</v>
      </c>
      <c r="C76" s="33" t="s">
        <v>163</v>
      </c>
      <c r="D76" s="31" t="s">
        <v>48</v>
      </c>
      <c r="E76" s="28">
        <v>2</v>
      </c>
      <c r="F76" s="21"/>
      <c r="G76" s="21"/>
      <c r="H76" s="21"/>
      <c r="I76" s="28"/>
      <c r="J76" s="28"/>
      <c r="K76" s="21"/>
    </row>
    <row r="77" s="5" customFormat="1" ht="87" customHeight="1" outlineLevel="1" spans="1:11">
      <c r="A77" s="24">
        <f t="shared" si="6"/>
        <v>65</v>
      </c>
      <c r="B77" s="32" t="s">
        <v>164</v>
      </c>
      <c r="C77" s="33" t="s">
        <v>165</v>
      </c>
      <c r="D77" s="31" t="s">
        <v>48</v>
      </c>
      <c r="E77" s="28">
        <v>8</v>
      </c>
      <c r="F77" s="21"/>
      <c r="G77" s="21"/>
      <c r="H77" s="21"/>
      <c r="I77" s="28"/>
      <c r="J77" s="28"/>
      <c r="K77" s="21"/>
    </row>
    <row r="78" s="5" customFormat="1" ht="87" customHeight="1" outlineLevel="1" spans="1:11">
      <c r="A78" s="24">
        <f t="shared" si="6"/>
        <v>66</v>
      </c>
      <c r="B78" s="32" t="s">
        <v>166</v>
      </c>
      <c r="C78" s="33" t="s">
        <v>167</v>
      </c>
      <c r="D78" s="31" t="s">
        <v>48</v>
      </c>
      <c r="E78" s="28">
        <v>8</v>
      </c>
      <c r="F78" s="21"/>
      <c r="G78" s="21"/>
      <c r="H78" s="21"/>
      <c r="I78" s="28"/>
      <c r="J78" s="28"/>
      <c r="K78" s="21"/>
    </row>
    <row r="79" s="5" customFormat="1" ht="87" customHeight="1" outlineLevel="1" spans="1:11">
      <c r="A79" s="24">
        <f t="shared" si="6"/>
        <v>67</v>
      </c>
      <c r="B79" s="32" t="s">
        <v>168</v>
      </c>
      <c r="C79" s="33" t="s">
        <v>165</v>
      </c>
      <c r="D79" s="31" t="s">
        <v>48</v>
      </c>
      <c r="E79" s="28">
        <v>16</v>
      </c>
      <c r="F79" s="21"/>
      <c r="G79" s="21"/>
      <c r="H79" s="21"/>
      <c r="I79" s="28"/>
      <c r="J79" s="28"/>
      <c r="K79" s="21"/>
    </row>
    <row r="80" s="2" customFormat="1" ht="28" customHeight="1" spans="1:11">
      <c r="A80" s="21" t="s">
        <v>169</v>
      </c>
      <c r="B80" s="21" t="s">
        <v>170</v>
      </c>
      <c r="C80" s="29"/>
      <c r="D80" s="21"/>
      <c r="E80" s="28"/>
      <c r="F80" s="21"/>
      <c r="G80" s="21"/>
      <c r="H80" s="21"/>
      <c r="I80" s="28"/>
      <c r="J80" s="22"/>
      <c r="K80" s="21"/>
    </row>
    <row r="81" s="5" customFormat="1" ht="96" outlineLevel="1" spans="1:11">
      <c r="A81" s="24">
        <f>ROW()-13</f>
        <v>68</v>
      </c>
      <c r="B81" s="32" t="s">
        <v>171</v>
      </c>
      <c r="C81" s="33" t="s">
        <v>172</v>
      </c>
      <c r="D81" s="31" t="s">
        <v>30</v>
      </c>
      <c r="E81" s="28">
        <v>48.5</v>
      </c>
      <c r="F81" s="21"/>
      <c r="G81" s="21"/>
      <c r="H81" s="21"/>
      <c r="I81" s="28"/>
      <c r="J81" s="28"/>
      <c r="K81" s="21"/>
    </row>
    <row r="82" s="5" customFormat="1" ht="84" outlineLevel="1" spans="1:11">
      <c r="A82" s="24">
        <f t="shared" ref="A82:A88" si="7">ROW()-13</f>
        <v>69</v>
      </c>
      <c r="B82" s="32" t="s">
        <v>173</v>
      </c>
      <c r="C82" s="33" t="s">
        <v>174</v>
      </c>
      <c r="D82" s="31" t="s">
        <v>30</v>
      </c>
      <c r="E82" s="28">
        <v>215.66</v>
      </c>
      <c r="F82" s="21"/>
      <c r="G82" s="21"/>
      <c r="H82" s="21"/>
      <c r="I82" s="28"/>
      <c r="J82" s="28"/>
      <c r="K82" s="21"/>
    </row>
    <row r="83" s="5" customFormat="1" ht="44" customHeight="1" outlineLevel="1" spans="1:11">
      <c r="A83" s="24">
        <f t="shared" si="7"/>
        <v>70</v>
      </c>
      <c r="B83" s="32" t="s">
        <v>175</v>
      </c>
      <c r="C83" s="33" t="s">
        <v>176</v>
      </c>
      <c r="D83" s="31" t="s">
        <v>177</v>
      </c>
      <c r="E83" s="28">
        <v>8</v>
      </c>
      <c r="F83" s="21"/>
      <c r="G83" s="21"/>
      <c r="H83" s="21"/>
      <c r="I83" s="28"/>
      <c r="J83" s="28"/>
      <c r="K83" s="21"/>
    </row>
    <row r="84" s="5" customFormat="1" ht="48" outlineLevel="1" spans="1:11">
      <c r="A84" s="24">
        <f t="shared" si="7"/>
        <v>71</v>
      </c>
      <c r="B84" s="32" t="s">
        <v>178</v>
      </c>
      <c r="C84" s="33" t="s">
        <v>179</v>
      </c>
      <c r="D84" s="31" t="s">
        <v>43</v>
      </c>
      <c r="E84" s="28">
        <v>16</v>
      </c>
      <c r="F84" s="21"/>
      <c r="G84" s="21"/>
      <c r="H84" s="21"/>
      <c r="I84" s="28"/>
      <c r="J84" s="28"/>
      <c r="K84" s="21"/>
    </row>
    <row r="85" s="5" customFormat="1" ht="48" outlineLevel="1" spans="1:11">
      <c r="A85" s="24">
        <f t="shared" si="7"/>
        <v>72</v>
      </c>
      <c r="B85" s="32" t="s">
        <v>180</v>
      </c>
      <c r="C85" s="33" t="s">
        <v>181</v>
      </c>
      <c r="D85" s="31" t="s">
        <v>43</v>
      </c>
      <c r="E85" s="28">
        <v>8</v>
      </c>
      <c r="F85" s="21"/>
      <c r="G85" s="21"/>
      <c r="H85" s="21"/>
      <c r="I85" s="28"/>
      <c r="J85" s="28"/>
      <c r="K85" s="21"/>
    </row>
    <row r="86" s="5" customFormat="1" ht="48" outlineLevel="1" spans="1:11">
      <c r="A86" s="24">
        <f t="shared" si="7"/>
        <v>73</v>
      </c>
      <c r="B86" s="32" t="s">
        <v>182</v>
      </c>
      <c r="C86" s="33" t="s">
        <v>183</v>
      </c>
      <c r="D86" s="31" t="s">
        <v>43</v>
      </c>
      <c r="E86" s="28">
        <v>8</v>
      </c>
      <c r="F86" s="21"/>
      <c r="G86" s="21"/>
      <c r="H86" s="21"/>
      <c r="I86" s="28"/>
      <c r="J86" s="28"/>
      <c r="K86" s="21"/>
    </row>
    <row r="87" s="5" customFormat="1" ht="44" customHeight="1" outlineLevel="1" spans="1:11">
      <c r="A87" s="24">
        <f t="shared" si="7"/>
        <v>74</v>
      </c>
      <c r="B87" s="32" t="s">
        <v>184</v>
      </c>
      <c r="C87" s="33" t="s">
        <v>185</v>
      </c>
      <c r="D87" s="31" t="s">
        <v>43</v>
      </c>
      <c r="E87" s="28">
        <v>10</v>
      </c>
      <c r="F87" s="21"/>
      <c r="G87" s="21"/>
      <c r="H87" s="21"/>
      <c r="I87" s="28"/>
      <c r="J87" s="28"/>
      <c r="K87" s="21"/>
    </row>
    <row r="88" s="5" customFormat="1" ht="48" outlineLevel="1" spans="1:11">
      <c r="A88" s="24">
        <f t="shared" si="7"/>
        <v>75</v>
      </c>
      <c r="B88" s="32" t="s">
        <v>186</v>
      </c>
      <c r="C88" s="33" t="s">
        <v>187</v>
      </c>
      <c r="D88" s="31" t="s">
        <v>43</v>
      </c>
      <c r="E88" s="28">
        <v>4</v>
      </c>
      <c r="F88" s="21"/>
      <c r="G88" s="21"/>
      <c r="H88" s="21"/>
      <c r="I88" s="28"/>
      <c r="J88" s="28"/>
      <c r="K88" s="21"/>
    </row>
    <row r="89" s="5" customFormat="1" ht="48" outlineLevel="1" spans="1:11">
      <c r="A89" s="24">
        <f t="shared" ref="A89:A91" si="8">ROW()-13</f>
        <v>76</v>
      </c>
      <c r="B89" s="32" t="s">
        <v>188</v>
      </c>
      <c r="C89" s="33" t="s">
        <v>189</v>
      </c>
      <c r="D89" s="31" t="s">
        <v>43</v>
      </c>
      <c r="E89" s="28">
        <v>44</v>
      </c>
      <c r="F89" s="21"/>
      <c r="G89" s="21"/>
      <c r="H89" s="21"/>
      <c r="I89" s="28"/>
      <c r="J89" s="28"/>
      <c r="K89" s="21"/>
    </row>
    <row r="90" s="5" customFormat="1" ht="48" outlineLevel="1" spans="1:11">
      <c r="A90" s="24">
        <f t="shared" si="8"/>
        <v>77</v>
      </c>
      <c r="B90" s="32" t="s">
        <v>190</v>
      </c>
      <c r="C90" s="33" t="s">
        <v>191</v>
      </c>
      <c r="D90" s="31" t="s">
        <v>43</v>
      </c>
      <c r="E90" s="28">
        <v>18</v>
      </c>
      <c r="F90" s="21"/>
      <c r="G90" s="21"/>
      <c r="H90" s="21"/>
      <c r="I90" s="28"/>
      <c r="J90" s="28"/>
      <c r="K90" s="21"/>
    </row>
    <row r="91" s="5" customFormat="1" ht="48" outlineLevel="1" spans="1:11">
      <c r="A91" s="24">
        <f t="shared" si="8"/>
        <v>78</v>
      </c>
      <c r="B91" s="32" t="s">
        <v>192</v>
      </c>
      <c r="C91" s="33" t="s">
        <v>193</v>
      </c>
      <c r="D91" s="31" t="s">
        <v>40</v>
      </c>
      <c r="E91" s="28">
        <v>242.274</v>
      </c>
      <c r="F91" s="21"/>
      <c r="G91" s="21"/>
      <c r="H91" s="21"/>
      <c r="I91" s="28"/>
      <c r="J91" s="28"/>
      <c r="K91" s="21"/>
    </row>
    <row r="92" s="5" customFormat="1" ht="48" outlineLevel="1" spans="1:11">
      <c r="A92" s="24">
        <f>ROW()-13</f>
        <v>79</v>
      </c>
      <c r="B92" s="32" t="s">
        <v>194</v>
      </c>
      <c r="C92" s="33" t="s">
        <v>195</v>
      </c>
      <c r="D92" s="31" t="s">
        <v>40</v>
      </c>
      <c r="E92" s="28">
        <v>16.96</v>
      </c>
      <c r="F92" s="21"/>
      <c r="G92" s="21"/>
      <c r="H92" s="21"/>
      <c r="I92" s="28"/>
      <c r="J92" s="28"/>
      <c r="K92" s="21"/>
    </row>
    <row r="93" s="5" customFormat="1" ht="48" outlineLevel="1" spans="1:11">
      <c r="A93" s="24">
        <f>ROW()-13</f>
        <v>80</v>
      </c>
      <c r="B93" s="32" t="s">
        <v>196</v>
      </c>
      <c r="C93" s="33" t="s">
        <v>189</v>
      </c>
      <c r="D93" s="31" t="s">
        <v>43</v>
      </c>
      <c r="E93" s="28">
        <v>78</v>
      </c>
      <c r="F93" s="21"/>
      <c r="G93" s="21"/>
      <c r="H93" s="21"/>
      <c r="I93" s="28"/>
      <c r="J93" s="28"/>
      <c r="K93" s="21"/>
    </row>
    <row r="94" s="5" customFormat="1" ht="48" outlineLevel="1" spans="1:11">
      <c r="A94" s="24">
        <f t="shared" ref="A94:A100" si="9">ROW()-13</f>
        <v>81</v>
      </c>
      <c r="B94" s="32" t="s">
        <v>197</v>
      </c>
      <c r="C94" s="33" t="s">
        <v>198</v>
      </c>
      <c r="D94" s="31" t="s">
        <v>43</v>
      </c>
      <c r="E94" s="28">
        <v>12</v>
      </c>
      <c r="F94" s="21"/>
      <c r="G94" s="21"/>
      <c r="H94" s="21"/>
      <c r="I94" s="28"/>
      <c r="J94" s="28"/>
      <c r="K94" s="21"/>
    </row>
    <row r="95" s="5" customFormat="1" ht="62" customHeight="1" outlineLevel="1" spans="1:11">
      <c r="A95" s="24">
        <f t="shared" si="9"/>
        <v>82</v>
      </c>
      <c r="B95" s="32" t="s">
        <v>199</v>
      </c>
      <c r="C95" s="33" t="s">
        <v>200</v>
      </c>
      <c r="D95" s="31" t="s">
        <v>43</v>
      </c>
      <c r="E95" s="28">
        <v>18</v>
      </c>
      <c r="F95" s="21"/>
      <c r="G95" s="21"/>
      <c r="H95" s="21"/>
      <c r="I95" s="28"/>
      <c r="J95" s="28"/>
      <c r="K95" s="21"/>
    </row>
    <row r="96" s="5" customFormat="1" ht="48" outlineLevel="1" spans="1:11">
      <c r="A96" s="24">
        <f t="shared" si="9"/>
        <v>83</v>
      </c>
      <c r="B96" s="32" t="s">
        <v>201</v>
      </c>
      <c r="C96" s="33" t="s">
        <v>202</v>
      </c>
      <c r="D96" s="31" t="s">
        <v>43</v>
      </c>
      <c r="E96" s="28">
        <v>10</v>
      </c>
      <c r="F96" s="21"/>
      <c r="G96" s="21"/>
      <c r="H96" s="21"/>
      <c r="I96" s="28"/>
      <c r="J96" s="28"/>
      <c r="K96" s="21"/>
    </row>
    <row r="97" s="5" customFormat="1" ht="48" outlineLevel="1" spans="1:11">
      <c r="A97" s="24">
        <f t="shared" si="9"/>
        <v>84</v>
      </c>
      <c r="B97" s="32" t="s">
        <v>203</v>
      </c>
      <c r="C97" s="33" t="s">
        <v>204</v>
      </c>
      <c r="D97" s="31" t="s">
        <v>43</v>
      </c>
      <c r="E97" s="28">
        <v>10</v>
      </c>
      <c r="F97" s="21"/>
      <c r="G97" s="21"/>
      <c r="H97" s="21"/>
      <c r="I97" s="28"/>
      <c r="J97" s="28"/>
      <c r="K97" s="21"/>
    </row>
    <row r="98" s="5" customFormat="1" ht="48" outlineLevel="1" spans="1:11">
      <c r="A98" s="24">
        <f t="shared" si="9"/>
        <v>85</v>
      </c>
      <c r="B98" s="32" t="s">
        <v>205</v>
      </c>
      <c r="C98" s="33" t="s">
        <v>206</v>
      </c>
      <c r="D98" s="31" t="s">
        <v>43</v>
      </c>
      <c r="E98" s="28">
        <v>4</v>
      </c>
      <c r="F98" s="21"/>
      <c r="G98" s="21"/>
      <c r="H98" s="21"/>
      <c r="I98" s="28"/>
      <c r="J98" s="28"/>
      <c r="K98" s="21"/>
    </row>
    <row r="99" s="5" customFormat="1" ht="48" outlineLevel="1" spans="1:11">
      <c r="A99" s="24">
        <f t="shared" si="9"/>
        <v>86</v>
      </c>
      <c r="B99" s="32" t="s">
        <v>207</v>
      </c>
      <c r="C99" s="33" t="s">
        <v>208</v>
      </c>
      <c r="D99" s="31" t="s">
        <v>43</v>
      </c>
      <c r="E99" s="28">
        <v>2</v>
      </c>
      <c r="F99" s="21"/>
      <c r="G99" s="21"/>
      <c r="H99" s="21"/>
      <c r="I99" s="28"/>
      <c r="J99" s="28"/>
      <c r="K99" s="21"/>
    </row>
    <row r="100" s="5" customFormat="1" ht="48" outlineLevel="1" spans="1:11">
      <c r="A100" s="24">
        <f t="shared" si="9"/>
        <v>87</v>
      </c>
      <c r="B100" s="32" t="s">
        <v>209</v>
      </c>
      <c r="C100" s="33" t="s">
        <v>210</v>
      </c>
      <c r="D100" s="31" t="s">
        <v>43</v>
      </c>
      <c r="E100" s="28">
        <v>4</v>
      </c>
      <c r="F100" s="21"/>
      <c r="G100" s="21"/>
      <c r="H100" s="21"/>
      <c r="I100" s="28"/>
      <c r="J100" s="28"/>
      <c r="K100" s="21"/>
    </row>
    <row r="101" s="5" customFormat="1" ht="48" outlineLevel="1" spans="1:11">
      <c r="A101" s="24">
        <f>ROW()-13</f>
        <v>88</v>
      </c>
      <c r="B101" s="32" t="s">
        <v>211</v>
      </c>
      <c r="C101" s="33" t="s">
        <v>212</v>
      </c>
      <c r="D101" s="31" t="s">
        <v>43</v>
      </c>
      <c r="E101" s="28">
        <v>6</v>
      </c>
      <c r="F101" s="21"/>
      <c r="G101" s="21"/>
      <c r="H101" s="21"/>
      <c r="I101" s="28"/>
      <c r="J101" s="28"/>
      <c r="K101" s="21"/>
    </row>
    <row r="102" s="5" customFormat="1" ht="48" outlineLevel="1" spans="1:11">
      <c r="A102" s="24">
        <f>ROW()-13</f>
        <v>89</v>
      </c>
      <c r="B102" s="32" t="s">
        <v>213</v>
      </c>
      <c r="C102" s="33" t="s">
        <v>214</v>
      </c>
      <c r="D102" s="31" t="s">
        <v>43</v>
      </c>
      <c r="E102" s="28">
        <v>8</v>
      </c>
      <c r="F102" s="21"/>
      <c r="G102" s="21"/>
      <c r="H102" s="21"/>
      <c r="I102" s="28"/>
      <c r="J102" s="28"/>
      <c r="K102" s="21"/>
    </row>
    <row r="103" s="5" customFormat="1" ht="48" outlineLevel="1" spans="1:11">
      <c r="A103" s="24">
        <f>ROW()-13</f>
        <v>90</v>
      </c>
      <c r="B103" s="32" t="s">
        <v>215</v>
      </c>
      <c r="C103" s="33" t="s">
        <v>216</v>
      </c>
      <c r="D103" s="31" t="s">
        <v>43</v>
      </c>
      <c r="E103" s="28">
        <v>10</v>
      </c>
      <c r="F103" s="21"/>
      <c r="G103" s="21"/>
      <c r="H103" s="21"/>
      <c r="I103" s="28"/>
      <c r="J103" s="28"/>
      <c r="K103" s="21"/>
    </row>
    <row r="104" s="6" customFormat="1" ht="22" customHeight="1" spans="1:236">
      <c r="A104" s="35" t="s">
        <v>11</v>
      </c>
      <c r="B104" s="36" t="s">
        <v>12</v>
      </c>
      <c r="C104" s="37"/>
      <c r="D104" s="38"/>
      <c r="E104" s="39"/>
      <c r="F104" s="38"/>
      <c r="G104" s="38"/>
      <c r="H104" s="38"/>
      <c r="I104" s="38"/>
      <c r="J104" s="45">
        <f>SUM(J5:J103)</f>
        <v>0</v>
      </c>
      <c r="K104" s="46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</row>
    <row r="105" s="7" customFormat="1" ht="27" customHeight="1" spans="1:236">
      <c r="A105" s="35" t="s">
        <v>13</v>
      </c>
      <c r="B105" s="36" t="s">
        <v>217</v>
      </c>
      <c r="C105" s="37"/>
      <c r="D105" s="36"/>
      <c r="E105" s="40"/>
      <c r="F105" s="36"/>
      <c r="G105" s="36"/>
      <c r="H105" s="36"/>
      <c r="I105" s="36"/>
      <c r="J105" s="45">
        <f>J104*9%</f>
        <v>0</v>
      </c>
      <c r="K105" s="48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7"/>
      <c r="EC105" s="47"/>
      <c r="ED105" s="47"/>
      <c r="EE105" s="47"/>
      <c r="EF105" s="47"/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/>
      <c r="GA105" s="47"/>
      <c r="GB105" s="47"/>
      <c r="GC105" s="47"/>
      <c r="GD105" s="47"/>
      <c r="GE105" s="47"/>
      <c r="GF105" s="47"/>
      <c r="GG105" s="47"/>
      <c r="GH105" s="47"/>
      <c r="GI105" s="47"/>
      <c r="GJ105" s="47"/>
      <c r="GK105" s="47"/>
      <c r="GL105" s="47"/>
      <c r="GM105" s="47"/>
      <c r="GN105" s="47"/>
      <c r="GO105" s="47"/>
      <c r="GP105" s="47"/>
      <c r="GQ105" s="47"/>
      <c r="GR105" s="47"/>
      <c r="GS105" s="47"/>
      <c r="GT105" s="47"/>
      <c r="GU105" s="47"/>
      <c r="GV105" s="47"/>
      <c r="GW105" s="47"/>
      <c r="GX105" s="47"/>
      <c r="GY105" s="47"/>
      <c r="GZ105" s="47"/>
      <c r="HA105" s="47"/>
      <c r="HB105" s="47"/>
      <c r="HC105" s="47"/>
      <c r="HD105" s="47"/>
      <c r="HE105" s="47"/>
      <c r="HF105" s="47"/>
      <c r="HG105" s="47"/>
      <c r="HH105" s="47"/>
      <c r="HI105" s="47"/>
      <c r="HJ105" s="47"/>
      <c r="HK105" s="47"/>
      <c r="HL105" s="47"/>
      <c r="HM105" s="47"/>
      <c r="HN105" s="47"/>
      <c r="HO105" s="47"/>
      <c r="HP105" s="47"/>
      <c r="HQ105" s="47"/>
      <c r="HR105" s="47"/>
      <c r="HS105" s="47"/>
      <c r="HT105" s="47"/>
      <c r="HU105" s="47"/>
      <c r="HV105" s="47"/>
      <c r="HW105" s="47"/>
      <c r="HX105" s="47"/>
      <c r="HY105" s="47"/>
      <c r="HZ105" s="47"/>
      <c r="IA105" s="47"/>
      <c r="IB105" s="47"/>
    </row>
    <row r="106" s="7" customFormat="1" ht="26" customHeight="1" spans="1:236">
      <c r="A106" s="35" t="s">
        <v>218</v>
      </c>
      <c r="B106" s="36" t="s">
        <v>15</v>
      </c>
      <c r="C106" s="37"/>
      <c r="D106" s="36"/>
      <c r="E106" s="40"/>
      <c r="F106" s="36"/>
      <c r="G106" s="36"/>
      <c r="H106" s="36"/>
      <c r="I106" s="36"/>
      <c r="J106" s="45">
        <f>SUM(J104:J105)</f>
        <v>0</v>
      </c>
      <c r="K106" s="48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  <c r="FI106" s="47"/>
      <c r="FJ106" s="47"/>
      <c r="FK106" s="47"/>
      <c r="FL106" s="47"/>
      <c r="FM106" s="47"/>
      <c r="FN106" s="47"/>
      <c r="FO106" s="47"/>
      <c r="FP106" s="47"/>
      <c r="FQ106" s="47"/>
      <c r="FR106" s="47"/>
      <c r="FS106" s="47"/>
      <c r="FT106" s="47"/>
      <c r="FU106" s="47"/>
      <c r="FV106" s="47"/>
      <c r="FW106" s="47"/>
      <c r="FX106" s="47"/>
      <c r="FY106" s="47"/>
      <c r="FZ106" s="47"/>
      <c r="GA106" s="47"/>
      <c r="GB106" s="47"/>
      <c r="GC106" s="47"/>
      <c r="GD106" s="47"/>
      <c r="GE106" s="47"/>
      <c r="GF106" s="47"/>
      <c r="GG106" s="47"/>
      <c r="GH106" s="47"/>
      <c r="GI106" s="47"/>
      <c r="GJ106" s="47"/>
      <c r="GK106" s="47"/>
      <c r="GL106" s="47"/>
      <c r="GM106" s="47"/>
      <c r="GN106" s="47"/>
      <c r="GO106" s="47"/>
      <c r="GP106" s="47"/>
      <c r="GQ106" s="47"/>
      <c r="GR106" s="47"/>
      <c r="GS106" s="47"/>
      <c r="GT106" s="47"/>
      <c r="GU106" s="47"/>
      <c r="GV106" s="47"/>
      <c r="GW106" s="47"/>
      <c r="GX106" s="47"/>
      <c r="GY106" s="47"/>
      <c r="GZ106" s="47"/>
      <c r="HA106" s="47"/>
      <c r="HB106" s="47"/>
      <c r="HC106" s="47"/>
      <c r="HD106" s="47"/>
      <c r="HE106" s="47"/>
      <c r="HF106" s="47"/>
      <c r="HG106" s="47"/>
      <c r="HH106" s="47"/>
      <c r="HI106" s="47"/>
      <c r="HJ106" s="47"/>
      <c r="HK106" s="47"/>
      <c r="HL106" s="47"/>
      <c r="HM106" s="47"/>
      <c r="HN106" s="47"/>
      <c r="HO106" s="47"/>
      <c r="HP106" s="47"/>
      <c r="HQ106" s="47"/>
      <c r="HR106" s="47"/>
      <c r="HS106" s="47"/>
      <c r="HT106" s="47"/>
      <c r="HU106" s="47"/>
      <c r="HV106" s="47"/>
      <c r="HW106" s="47"/>
      <c r="HX106" s="47"/>
      <c r="HY106" s="47"/>
      <c r="HZ106" s="47"/>
      <c r="IA106" s="47"/>
      <c r="IB106" s="47"/>
    </row>
    <row r="107" s="3" customFormat="1" ht="23.1" customHeight="1" spans="1:11">
      <c r="A107" s="41"/>
      <c r="B107" s="42" t="s">
        <v>219</v>
      </c>
      <c r="C107" s="42"/>
      <c r="D107" s="42"/>
      <c r="E107" s="43"/>
      <c r="F107" s="42"/>
      <c r="G107" s="42"/>
      <c r="H107" s="44"/>
      <c r="I107" s="28"/>
      <c r="J107" s="43"/>
      <c r="K107" s="42"/>
    </row>
    <row r="108" ht="29.45" customHeight="1" spans="1:11">
      <c r="A108" s="44">
        <v>1</v>
      </c>
      <c r="B108" s="42" t="s">
        <v>220</v>
      </c>
      <c r="C108" s="42"/>
      <c r="D108" s="42"/>
      <c r="E108" s="43"/>
      <c r="F108" s="42"/>
      <c r="G108" s="42"/>
      <c r="H108" s="44"/>
      <c r="I108" s="28"/>
      <c r="J108" s="43"/>
      <c r="K108" s="42"/>
    </row>
  </sheetData>
  <autoFilter ref="A3:XEP108">
    <extLst/>
  </autoFilter>
  <mergeCells count="10">
    <mergeCell ref="A1:K1"/>
    <mergeCell ref="A2:K2"/>
    <mergeCell ref="B104:C104"/>
    <mergeCell ref="D104:I104"/>
    <mergeCell ref="B105:C105"/>
    <mergeCell ref="D105:I105"/>
    <mergeCell ref="B106:C106"/>
    <mergeCell ref="D106:I106"/>
    <mergeCell ref="B107:K107"/>
    <mergeCell ref="B108:K108"/>
  </mergeCells>
  <printOptions horizontalCentered="1"/>
  <pageMargins left="0.393055555555556" right="0.393055555555556" top="0.472222222222222" bottom="0.590277777777778" header="0.511805555555556" footer="0.511805555555556"/>
  <pageSetup paperSize="9" scale="7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预算造价汇总</vt:lpstr>
      <vt:lpstr>南峰中心6.7楼过道装修改造工程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成本中心</dc:creator>
  <cp:lastModifiedBy>周建梅</cp:lastModifiedBy>
  <dcterms:created xsi:type="dcterms:W3CDTF">2023-12-18T01:02:12Z</dcterms:created>
  <dcterms:modified xsi:type="dcterms:W3CDTF">2023-12-18T11:18:15Z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6BE726F27D2F4DF89DFB8F9C84634358_13</vt:lpwstr>
  </property>
  <property fmtid="{D5CDD505-2E9C-101B-9397-08002B2CF9AE}" pid="3" name="KSOProductBuildVer">
    <vt:lpwstr>2052-12.1.0.15990</vt:lpwstr>
  </property>
</Properties>
</file>