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08"/>
  </bookViews>
  <sheets>
    <sheet name="招标清单2024.9.19 (3)" sheetId="12" r:id="rId1"/>
  </sheets>
  <definedNames>
    <definedName name="_xlnm.Print_Titles" localSheetId="0">'招标清单2024.9.19 (3)'!$1:$3</definedName>
    <definedName name="_xlnm.Print_Area" localSheetId="0">'招标清单2024.9.19 (3)'!$A$1:$U$27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<sst xmlns="http://schemas.openxmlformats.org/spreadsheetml/2006/main" count="113" uniqueCount="69">
  <si>
    <t>钢筋工程招标清单</t>
  </si>
  <si>
    <t>工程名称：南京现代表面处理科技产业中心项目一期A地块-钢筋工程</t>
  </si>
  <si>
    <t>序号</t>
  </si>
  <si>
    <t>名称</t>
  </si>
  <si>
    <t>分包形式</t>
  </si>
  <si>
    <t>工程量计算规则</t>
  </si>
  <si>
    <t>计量
单位</t>
  </si>
  <si>
    <t>暂定工程量
A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</si>
  <si>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</si>
  <si>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</si>
  <si>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</si>
  <si>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</si>
  <si>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</si>
  <si>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</si>
  <si>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</si>
  <si>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</si>
  <si>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</si>
  <si>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</si>
  <si>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</si>
  <si>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</si>
  <si>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</si>
  <si>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</si>
  <si>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</si>
  <si>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一</t>
  </si>
  <si>
    <t>厂房、门卫室工程</t>
  </si>
  <si>
    <t>钢筋混凝土首层地面及以下基础钢筋制作、绑扎（无地下室），包含桩基础桩芯内插筋制作、绑扎</t>
  </si>
  <si>
    <t>包人工包机械
包辅材</t>
  </si>
  <si>
    <t>按首层建筑占地面积计算</t>
  </si>
  <si>
    <t>m2</t>
  </si>
  <si>
    <t>/</t>
  </si>
  <si>
    <t>单价已包含本工程所需的隔离网及止水钢板安装费用，不再单独计价</t>
  </si>
  <si>
    <r>
      <rPr>
        <sz val="11"/>
        <rFont val="宋体"/>
        <charset val="134"/>
      </rPr>
      <t>钢筋混凝土首层地面以上钢筋制作、绑扎</t>
    </r>
    <r>
      <rPr>
        <sz val="11"/>
        <color rgb="FFFF0000"/>
        <rFont val="宋体"/>
        <charset val="134"/>
      </rPr>
      <t>（含首层操作平台）</t>
    </r>
  </si>
  <si>
    <t>按施工楼层建筑面积计算，建筑面积计算规则执行《建筑工程建筑面积计算规范》GB/T50353-2013</t>
  </si>
  <si>
    <t>钢筋直螺纹（机械连接）</t>
  </si>
  <si>
    <t>包工包料</t>
  </si>
  <si>
    <t>按建筑面积计算，建筑面积计算规则执行《建筑工程建筑面积计算规范》GB/T50353-2013</t>
  </si>
  <si>
    <t>变更工程、签证工程</t>
  </si>
  <si>
    <t>按实结算，以实际完成重量计算</t>
  </si>
  <si>
    <t>t</t>
  </si>
  <si>
    <t>厂房、门卫室工程小计</t>
  </si>
  <si>
    <t>元</t>
  </si>
  <si>
    <t>二</t>
  </si>
  <si>
    <r>
      <rPr>
        <b/>
        <sz val="11"/>
        <color rgb="FFFF0000"/>
        <rFont val="宋体"/>
        <charset val="134"/>
      </rPr>
      <t>暂存仓库、</t>
    </r>
    <r>
      <rPr>
        <b/>
        <sz val="11"/>
        <rFont val="宋体"/>
        <charset val="134"/>
      </rPr>
      <t>雨水收集池工程</t>
    </r>
  </si>
  <si>
    <t>钢筋制作、绑扎（含变更、签证工程）</t>
  </si>
  <si>
    <t>工程量计算规则执行《2014江苏省建筑与装饰工程计价定额》</t>
  </si>
  <si>
    <t>钢筋直螺纹（机械连接）（含变更、签证工程）</t>
  </si>
  <si>
    <t>工程量计算规则执行《2014江苏省建筑与装饰工程计价定额》，最终结算量按80%计算。</t>
  </si>
  <si>
    <t>个</t>
  </si>
  <si>
    <t>例如：按图纸及计量规则算出钢筋套筒为100个，则最终结算量为100*80%=80个</t>
  </si>
  <si>
    <r>
      <rPr>
        <b/>
        <sz val="11"/>
        <color rgb="FFFF0000"/>
        <rFont val="宋体"/>
        <charset val="134"/>
      </rPr>
      <t>暂存仓库、</t>
    </r>
    <r>
      <rPr>
        <b/>
        <sz val="11"/>
        <rFont val="宋体"/>
        <charset val="134"/>
      </rPr>
      <t>雨水收集池工程小计</t>
    </r>
  </si>
  <si>
    <t>三</t>
  </si>
  <si>
    <t>地下管廊工程</t>
  </si>
  <si>
    <t>地下管廊工程小计</t>
  </si>
  <si>
    <t>四</t>
  </si>
  <si>
    <t>除第一、第二、第三项以外的其他零星、附属工程</t>
  </si>
  <si>
    <t>废水沟、电缆沟钢筋制作、绑扎</t>
  </si>
  <si>
    <t>截止至2024年9月20日该三项清单未收到施工版图纸，工程量无法计算，暂不填写工程量</t>
  </si>
  <si>
    <t>化粪池、隔油池、塔吊基础、施工电梯基础等附属工程钢筋制作、绑扎</t>
  </si>
  <si>
    <t>马路钢筋网的钢筋制作、绑扎</t>
  </si>
  <si>
    <t>以实际完成水平投影面积按平方计算</t>
  </si>
  <si>
    <t>变更、签证增加工程</t>
  </si>
  <si>
    <t>除第一、第二、第三项以外的其他零星、附属工程小计</t>
  </si>
  <si>
    <t>五</t>
  </si>
  <si>
    <t>不含税工程合计（一+二+三+四）</t>
  </si>
  <si>
    <t>六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</si>
  <si>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  %</t>
    </r>
    <r>
      <rPr>
        <b/>
        <sz val="12"/>
        <rFont val="宋体"/>
        <charset val="134"/>
      </rPr>
      <t>）</t>
    </r>
  </si>
  <si>
    <t>七</t>
  </si>
  <si>
    <t>含税工程合计（七+八）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</si>
  <si>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 %</t>
    </r>
    <r>
      <rPr>
        <sz val="12"/>
        <rFont val="宋体"/>
        <charset val="134"/>
      </rPr>
      <t xml:space="preserve">增值税专用发票（税率按国家政策执行，造价随之调整）。
2、单价包含完成本项目图纸范围内的全部钢筋工程，包含用地红线外60米以内场地的钢筋二次转运。
</t>
    </r>
    <r>
      <rPr>
        <b/>
        <sz val="12"/>
        <rFont val="宋体"/>
        <charset val="134"/>
      </rPr>
      <t>3、本工程总建筑面积约155887.4m2，包含1~12号厂房、暂存仓库、雨水收集池、门卫室、地下废水管廊及本地块其他所有附属工程。本次清单工程量暂按1、2、3、4、5、8厂房、暂存仓库1、初期雨水收集池、地下废水管廊工程量。
4、其他费用D：包含辅材、机械费、措施费、管理费、利润等除主材、人工费及税金以外的其他所有费用。</t>
    </r>
    <r>
      <rPr>
        <sz val="12"/>
        <rFont val="宋体"/>
        <charset val="134"/>
      </rPr>
      <t xml:space="preserve">
5、钢筋砼首层地面及以下基础钢筋制作、绑扎：包括±0.00以下本项目图纸内所有的钢筋制作、绑扎，含首层地面内钢筋、基础、基础梁柱板、桩插筋、桩承台、集水井、电梯坑等钢筋。
6、钢筋制作、绑扎按建筑面积计算部分，其单价已综合考虑马凳筋、铁件等措施筋制作、安装费用，结算时不单独增加费用。
7、其余包含施工内容详见合同条款。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</si>
</sst>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5">
    <font>
      <sz val="9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??"/>
      <charset val="134"/>
      <scheme val="minor"/>
    </font>
    <font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0" borderId="0"/>
    <xf numFmtId="0" fontId="0" fillId="0" borderId="0"/>
  </cellStyleXfs>
  <cellXfs count="66">
    <xf numFmtId="0" fontId="0" fillId="0" borderId="0" xfId="50"/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3" fillId="0" borderId="0" xfId="50" applyFont="1" applyFill="1"/>
    <xf numFmtId="0" fontId="2" fillId="0" borderId="0" xfId="50" applyFont="1" applyFill="1"/>
    <xf numFmtId="0" fontId="4" fillId="0" borderId="0" xfId="50" applyFont="1" applyFill="1"/>
    <xf numFmtId="0" fontId="5" fillId="0" borderId="0" xfId="50" applyFont="1" applyFill="1"/>
    <xf numFmtId="0" fontId="2" fillId="0" borderId="0" xfId="50" applyFont="1" applyFill="1" applyAlignment="1">
      <alignment horizontal="center" vertical="center"/>
    </xf>
    <xf numFmtId="0" fontId="4" fillId="0" borderId="0" xfId="50" applyFont="1"/>
    <xf numFmtId="0" fontId="3" fillId="0" borderId="0" xfId="50" applyFont="1" applyFill="1" applyAlignment="1">
      <alignment horizontal="center"/>
    </xf>
    <xf numFmtId="176" fontId="3" fillId="0" borderId="0" xfId="50" applyNumberFormat="1" applyFont="1" applyFill="1" applyAlignment="1">
      <alignment horizontal="center"/>
    </xf>
    <xf numFmtId="177" fontId="3" fillId="0" borderId="0" xfId="50" applyNumberFormat="1" applyFont="1" applyFill="1" applyAlignment="1">
      <alignment horizontal="center"/>
    </xf>
    <xf numFmtId="0" fontId="3" fillId="0" borderId="0" xfId="50" applyFont="1" applyFill="1" applyAlignment="1">
      <alignment horizontal="left"/>
    </xf>
    <xf numFmtId="0" fontId="6" fillId="0" borderId="0" xfId="50" applyFont="1" applyFill="1" applyAlignment="1">
      <alignment horizontal="center" vertical="center" wrapText="1"/>
    </xf>
    <xf numFmtId="176" fontId="6" fillId="0" borderId="0" xfId="50" applyNumberFormat="1" applyFont="1" applyFill="1" applyAlignment="1">
      <alignment horizontal="center" vertical="center" wrapText="1"/>
    </xf>
    <xf numFmtId="0" fontId="7" fillId="0" borderId="0" xfId="50" applyFont="1" applyFill="1" applyAlignment="1">
      <alignment horizontal="left" vertical="center" wrapText="1"/>
    </xf>
    <xf numFmtId="0" fontId="7" fillId="0" borderId="0" xfId="50" applyFont="1" applyFill="1" applyAlignment="1">
      <alignment horizontal="center" vertical="center" wrapText="1"/>
    </xf>
    <xf numFmtId="176" fontId="7" fillId="0" borderId="0" xfId="50" applyNumberFormat="1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/>
    </xf>
    <xf numFmtId="0" fontId="11" fillId="0" borderId="4" xfId="50" applyFont="1" applyFill="1" applyBorder="1" applyAlignment="1">
      <alignment horizontal="center" vertical="center"/>
    </xf>
    <xf numFmtId="0" fontId="11" fillId="0" borderId="5" xfId="50" applyFont="1" applyFill="1" applyBorder="1" applyAlignment="1">
      <alignment horizontal="center" vertical="center"/>
    </xf>
    <xf numFmtId="176" fontId="11" fillId="0" borderId="2" xfId="50" applyNumberFormat="1" applyFont="1" applyFill="1" applyBorder="1" applyAlignment="1">
      <alignment horizontal="left" vertical="center"/>
    </xf>
    <xf numFmtId="0" fontId="12" fillId="0" borderId="2" xfId="50" applyFont="1" applyFill="1" applyBorder="1" applyAlignment="1">
      <alignment horizontal="left" vertical="top" wrapText="1"/>
    </xf>
    <xf numFmtId="0" fontId="12" fillId="0" borderId="2" xfId="50" applyFont="1" applyFill="1" applyBorder="1" applyAlignment="1">
      <alignment horizontal="center" vertical="top"/>
    </xf>
    <xf numFmtId="0" fontId="12" fillId="0" borderId="2" xfId="50" applyFont="1" applyFill="1" applyBorder="1" applyAlignment="1">
      <alignment horizontal="left" vertical="top"/>
    </xf>
    <xf numFmtId="176" fontId="12" fillId="0" borderId="2" xfId="50" applyNumberFormat="1" applyFont="1" applyFill="1" applyBorder="1" applyAlignment="1">
      <alignment horizontal="left" vertical="top"/>
    </xf>
    <xf numFmtId="176" fontId="7" fillId="0" borderId="1" xfId="50" applyNumberFormat="1" applyFont="1" applyFill="1" applyBorder="1" applyAlignment="1">
      <alignment horizontal="center" vertical="center" wrapText="1"/>
    </xf>
    <xf numFmtId="178" fontId="8" fillId="0" borderId="2" xfId="50" applyNumberFormat="1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left" vertical="center"/>
    </xf>
    <xf numFmtId="177" fontId="6" fillId="0" borderId="0" xfId="50" applyNumberFormat="1" applyFont="1" applyFill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177" fontId="7" fillId="0" borderId="0" xfId="50" applyNumberFormat="1" applyFont="1" applyFill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7" fontId="7" fillId="0" borderId="2" xfId="50" applyNumberFormat="1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/>
    </xf>
    <xf numFmtId="177" fontId="8" fillId="0" borderId="2" xfId="5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left" vertical="center" wrapText="1"/>
    </xf>
    <xf numFmtId="176" fontId="8" fillId="0" borderId="2" xfId="50" applyNumberFormat="1" applyFont="1" applyFill="1" applyBorder="1" applyAlignment="1">
      <alignment horizontal="left" vertical="center" wrapText="1"/>
    </xf>
    <xf numFmtId="176" fontId="7" fillId="0" borderId="2" xfId="50" applyNumberFormat="1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6" xfId="50" applyFont="1" applyFill="1" applyBorder="1" applyAlignment="1">
      <alignment horizontal="center" vertical="center" wrapText="1"/>
    </xf>
    <xf numFmtId="0" fontId="9" fillId="0" borderId="7" xfId="50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/>
    </xf>
    <xf numFmtId="177" fontId="7" fillId="0" borderId="2" xfId="5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177" fontId="11" fillId="0" borderId="2" xfId="50" applyNumberFormat="1" applyFont="1" applyFill="1" applyBorder="1" applyAlignment="1">
      <alignment horizontal="center" vertical="center"/>
    </xf>
    <xf numFmtId="177" fontId="12" fillId="0" borderId="2" xfId="50" applyNumberFormat="1" applyFont="1" applyFill="1" applyBorder="1" applyAlignment="1">
      <alignment horizontal="center"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/>
  </sheetPr>
  <dimension ref="A1:U27"/>
  <sheetViews>
    <sheetView showGridLines="0" tabSelected="1" view="pageBreakPreview" zoomScale="85" zoomScaleNormal="100" workbookViewId="0">
      <pane ySplit="3" topLeftCell="A4" activePane="bottomLeft" state="frozen"/>
      <selection/>
      <selection pane="bottomLeft" activeCell="F7" sqref="F7"/>
    </sheetView>
  </sheetViews>
  <sheetFormatPr defaultColWidth="9" defaultRowHeight="11.25"/>
  <cols>
    <col min="1" max="1" width="6.28571428571429" style="3" customWidth="1"/>
    <col min="2" max="2" width="30.5714285714286" style="9" customWidth="1"/>
    <col min="3" max="3" width="15.8571428571429" style="9" customWidth="1"/>
    <col min="4" max="4" width="37.8571428571429" style="9" customWidth="1"/>
    <col min="5" max="5" width="7" style="3" customWidth="1"/>
    <col min="6" max="6" width="12.2857142857143" style="10" customWidth="1"/>
    <col min="7" max="17" width="10.7142857142857" style="10" customWidth="1"/>
    <col min="18" max="18" width="15.4285714285714" style="10" customWidth="1"/>
    <col min="19" max="19" width="13.8571428571429" style="10" customWidth="1"/>
    <col min="20" max="20" width="17.8571428571429" style="11" customWidth="1"/>
    <col min="21" max="21" width="24.4285714285714" style="12" customWidth="1"/>
    <col min="22" max="16384" width="9" style="3"/>
  </cols>
  <sheetData>
    <row r="1" ht="36" customHeight="1" spans="1:21">
      <c r="A1" s="13" t="s">
        <v>0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47"/>
      <c r="U1" s="48"/>
    </row>
    <row r="2" s="1" customFormat="1" ht="25" customHeight="1" spans="1:21">
      <c r="A2" s="15" t="s">
        <v>1</v>
      </c>
      <c r="B2" s="16"/>
      <c r="C2" s="16"/>
      <c r="D2" s="16"/>
      <c r="E2" s="1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49"/>
      <c r="U2" s="15"/>
    </row>
    <row r="3" s="2" customFormat="1" ht="60" customHeight="1" spans="1:2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44" t="s">
        <v>17</v>
      </c>
      <c r="Q3" s="44" t="s">
        <v>18</v>
      </c>
      <c r="R3" s="44" t="s">
        <v>19</v>
      </c>
      <c r="S3" s="44" t="s">
        <v>20</v>
      </c>
      <c r="T3" s="50" t="s">
        <v>21</v>
      </c>
      <c r="U3" s="20" t="s">
        <v>22</v>
      </c>
    </row>
    <row r="4" s="2" customFormat="1" ht="39" customHeight="1" spans="1:21">
      <c r="A4" s="20" t="s">
        <v>23</v>
      </c>
      <c r="B4" s="21" t="s">
        <v>24</v>
      </c>
      <c r="C4" s="22"/>
      <c r="D4" s="23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51"/>
      <c r="U4" s="20"/>
    </row>
    <row r="5" s="3" customFormat="1" ht="54" customHeight="1" spans="1:21">
      <c r="A5" s="24">
        <v>1</v>
      </c>
      <c r="B5" s="24" t="s">
        <v>25</v>
      </c>
      <c r="C5" s="24" t="s">
        <v>26</v>
      </c>
      <c r="D5" s="25" t="s">
        <v>27</v>
      </c>
      <c r="E5" s="24" t="s">
        <v>28</v>
      </c>
      <c r="F5" s="26">
        <f>SUM(G5:L5)</f>
        <v>14714.4</v>
      </c>
      <c r="G5" s="26">
        <v>2601</v>
      </c>
      <c r="H5" s="26">
        <v>2124</v>
      </c>
      <c r="I5" s="26">
        <v>2632.2</v>
      </c>
      <c r="J5" s="26">
        <v>2124</v>
      </c>
      <c r="K5" s="26">
        <v>2632.2</v>
      </c>
      <c r="L5" s="26">
        <v>2601</v>
      </c>
      <c r="M5" s="26"/>
      <c r="N5" s="26"/>
      <c r="O5" s="26"/>
      <c r="P5" s="26"/>
      <c r="Q5" s="26" t="s">
        <v>29</v>
      </c>
      <c r="R5" s="26"/>
      <c r="S5" s="52"/>
      <c r="T5" s="53">
        <f>F5*S5</f>
        <v>0</v>
      </c>
      <c r="U5" s="54" t="s">
        <v>30</v>
      </c>
    </row>
    <row r="6" ht="54" customHeight="1" spans="1:21">
      <c r="A6" s="24">
        <v>2</v>
      </c>
      <c r="B6" s="24" t="s">
        <v>31</v>
      </c>
      <c r="C6" s="24" t="s">
        <v>26</v>
      </c>
      <c r="D6" s="24" t="s">
        <v>32</v>
      </c>
      <c r="E6" s="24" t="s">
        <v>28</v>
      </c>
      <c r="F6" s="26">
        <f>SUM(G6:L6)</f>
        <v>73363.8</v>
      </c>
      <c r="G6" s="26">
        <v>12844.96</v>
      </c>
      <c r="H6" s="26">
        <v>10611.27</v>
      </c>
      <c r="I6" s="26">
        <v>12984.52</v>
      </c>
      <c r="J6" s="26">
        <v>10866.54</v>
      </c>
      <c r="K6" s="26">
        <v>12998.02</v>
      </c>
      <c r="L6" s="26">
        <v>13058.49</v>
      </c>
      <c r="M6" s="26"/>
      <c r="N6" s="26"/>
      <c r="O6" s="26"/>
      <c r="P6" s="26"/>
      <c r="Q6" s="26" t="s">
        <v>29</v>
      </c>
      <c r="R6" s="26"/>
      <c r="S6" s="26"/>
      <c r="T6" s="53">
        <f>F6*S6</f>
        <v>0</v>
      </c>
      <c r="U6" s="54" t="s">
        <v>30</v>
      </c>
    </row>
    <row r="7" s="3" customFormat="1" ht="47" customHeight="1" spans="1:21">
      <c r="A7" s="24">
        <v>3</v>
      </c>
      <c r="B7" s="24" t="s">
        <v>33</v>
      </c>
      <c r="C7" s="24" t="s">
        <v>34</v>
      </c>
      <c r="D7" s="24" t="s">
        <v>35</v>
      </c>
      <c r="E7" s="27" t="s">
        <v>28</v>
      </c>
      <c r="F7" s="26">
        <f>SUM(G7:L7)</f>
        <v>73363.8</v>
      </c>
      <c r="G7" s="26">
        <v>12844.96</v>
      </c>
      <c r="H7" s="26">
        <v>10611.27</v>
      </c>
      <c r="I7" s="26">
        <v>12984.52</v>
      </c>
      <c r="J7" s="26">
        <v>10866.54</v>
      </c>
      <c r="K7" s="26">
        <v>12998.02</v>
      </c>
      <c r="L7" s="26">
        <v>13058.49</v>
      </c>
      <c r="M7" s="26"/>
      <c r="N7" s="26"/>
      <c r="O7" s="26"/>
      <c r="P7" s="26"/>
      <c r="Q7" s="26"/>
      <c r="R7" s="26"/>
      <c r="S7" s="26"/>
      <c r="T7" s="53">
        <f>F7*S7</f>
        <v>0</v>
      </c>
      <c r="U7" s="54"/>
    </row>
    <row r="8" s="3" customFormat="1" ht="40" customHeight="1" spans="1:21">
      <c r="A8" s="24">
        <v>4</v>
      </c>
      <c r="B8" s="24" t="s">
        <v>36</v>
      </c>
      <c r="C8" s="24" t="s">
        <v>26</v>
      </c>
      <c r="D8" s="24" t="s">
        <v>37</v>
      </c>
      <c r="E8" s="27" t="s">
        <v>38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 t="s">
        <v>29</v>
      </c>
      <c r="R8" s="26"/>
      <c r="S8" s="26"/>
      <c r="T8" s="53">
        <f t="shared" ref="T8:T12" si="0">F8*S8</f>
        <v>0</v>
      </c>
      <c r="U8" s="55"/>
    </row>
    <row r="9" s="4" customFormat="1" ht="34" customHeight="1" spans="1:21">
      <c r="A9" s="20">
        <v>5</v>
      </c>
      <c r="B9" s="21" t="s">
        <v>39</v>
      </c>
      <c r="C9" s="22"/>
      <c r="D9" s="23"/>
      <c r="E9" s="28" t="s">
        <v>40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51">
        <f>SUM(T5:T8)</f>
        <v>0</v>
      </c>
      <c r="U9" s="56"/>
    </row>
    <row r="10" s="5" customFormat="1" ht="37" customHeight="1" spans="1:21">
      <c r="A10" s="20" t="s">
        <v>41</v>
      </c>
      <c r="B10" s="29" t="s">
        <v>42</v>
      </c>
      <c r="C10" s="22"/>
      <c r="D10" s="23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51"/>
      <c r="U10" s="57"/>
    </row>
    <row r="11" s="6" customFormat="1" ht="56" customHeight="1" spans="1:21">
      <c r="A11" s="24">
        <v>1</v>
      </c>
      <c r="B11" s="24" t="s">
        <v>43</v>
      </c>
      <c r="C11" s="24" t="s">
        <v>26</v>
      </c>
      <c r="D11" s="24" t="s">
        <v>44</v>
      </c>
      <c r="E11" s="24" t="s">
        <v>38</v>
      </c>
      <c r="F11" s="26">
        <f>M11+N11</f>
        <v>321.165</v>
      </c>
      <c r="G11" s="26"/>
      <c r="H11" s="26"/>
      <c r="I11" s="26"/>
      <c r="J11" s="26"/>
      <c r="K11" s="26"/>
      <c r="L11" s="26"/>
      <c r="M11" s="26">
        <v>241.03</v>
      </c>
      <c r="N11" s="26">
        <v>80.135</v>
      </c>
      <c r="O11" s="26"/>
      <c r="P11" s="26"/>
      <c r="Q11" s="26" t="s">
        <v>29</v>
      </c>
      <c r="R11" s="26"/>
      <c r="S11" s="26"/>
      <c r="T11" s="53">
        <f t="shared" si="0"/>
        <v>0</v>
      </c>
      <c r="U11" s="54" t="s">
        <v>30</v>
      </c>
    </row>
    <row r="12" s="3" customFormat="1" ht="54" customHeight="1" spans="1:21">
      <c r="A12" s="24">
        <v>2</v>
      </c>
      <c r="B12" s="24" t="s">
        <v>45</v>
      </c>
      <c r="C12" s="24" t="s">
        <v>34</v>
      </c>
      <c r="D12" s="24" t="s">
        <v>46</v>
      </c>
      <c r="E12" s="27" t="s">
        <v>47</v>
      </c>
      <c r="F12" s="26">
        <f>M12+N12</f>
        <v>3344</v>
      </c>
      <c r="G12" s="26"/>
      <c r="H12" s="26"/>
      <c r="I12" s="26"/>
      <c r="J12" s="26"/>
      <c r="K12" s="26"/>
      <c r="L12" s="26"/>
      <c r="M12" s="26">
        <v>2852</v>
      </c>
      <c r="N12" s="26">
        <v>492</v>
      </c>
      <c r="O12" s="26"/>
      <c r="P12" s="26"/>
      <c r="Q12" s="26"/>
      <c r="R12" s="26"/>
      <c r="S12" s="26"/>
      <c r="T12" s="53">
        <f t="shared" si="0"/>
        <v>0</v>
      </c>
      <c r="U12" s="24" t="s">
        <v>48</v>
      </c>
    </row>
    <row r="13" s="4" customFormat="1" ht="39" customHeight="1" spans="1:21">
      <c r="A13" s="20">
        <v>3</v>
      </c>
      <c r="B13" s="29" t="s">
        <v>49</v>
      </c>
      <c r="C13" s="22"/>
      <c r="D13" s="23"/>
      <c r="E13" s="28" t="s">
        <v>40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51">
        <f>SUM(T11:T12)</f>
        <v>0</v>
      </c>
      <c r="U13" s="20"/>
    </row>
    <row r="14" s="5" customFormat="1" ht="41" customHeight="1" spans="1:21">
      <c r="A14" s="20" t="s">
        <v>50</v>
      </c>
      <c r="B14" s="21" t="s">
        <v>51</v>
      </c>
      <c r="C14" s="22"/>
      <c r="D14" s="23"/>
      <c r="E14" s="2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51"/>
      <c r="U14" s="57"/>
    </row>
    <row r="15" s="6" customFormat="1" ht="55" customHeight="1" spans="1:21">
      <c r="A15" s="24">
        <v>1</v>
      </c>
      <c r="B15" s="24" t="s">
        <v>43</v>
      </c>
      <c r="C15" s="24" t="s">
        <v>26</v>
      </c>
      <c r="D15" s="24" t="s">
        <v>44</v>
      </c>
      <c r="E15" s="24" t="s">
        <v>38</v>
      </c>
      <c r="F15" s="26">
        <f>O15</f>
        <v>555.05</v>
      </c>
      <c r="G15" s="26"/>
      <c r="H15" s="26"/>
      <c r="I15" s="26"/>
      <c r="J15" s="26"/>
      <c r="K15" s="26"/>
      <c r="L15" s="26"/>
      <c r="M15" s="26"/>
      <c r="N15" s="26"/>
      <c r="O15" s="26">
        <v>555.05</v>
      </c>
      <c r="P15" s="26"/>
      <c r="Q15" s="26" t="s">
        <v>29</v>
      </c>
      <c r="R15" s="26"/>
      <c r="S15" s="26"/>
      <c r="T15" s="53">
        <f t="shared" ref="T15:T22" si="1">F15*S15</f>
        <v>0</v>
      </c>
      <c r="U15" s="54" t="s">
        <v>30</v>
      </c>
    </row>
    <row r="16" s="3" customFormat="1" ht="59" customHeight="1" spans="1:21">
      <c r="A16" s="24">
        <v>2</v>
      </c>
      <c r="B16" s="24" t="s">
        <v>45</v>
      </c>
      <c r="C16" s="24" t="s">
        <v>34</v>
      </c>
      <c r="D16" s="24" t="s">
        <v>46</v>
      </c>
      <c r="E16" s="27" t="s">
        <v>47</v>
      </c>
      <c r="F16" s="26">
        <f>O16</f>
        <v>518.4</v>
      </c>
      <c r="G16" s="26"/>
      <c r="H16" s="26"/>
      <c r="I16" s="26"/>
      <c r="J16" s="26"/>
      <c r="K16" s="26"/>
      <c r="L16" s="26"/>
      <c r="M16" s="26"/>
      <c r="N16" s="26"/>
      <c r="O16" s="45">
        <v>518.4</v>
      </c>
      <c r="P16" s="26"/>
      <c r="Q16" s="26"/>
      <c r="R16" s="26"/>
      <c r="S16" s="26"/>
      <c r="T16" s="53">
        <f t="shared" si="1"/>
        <v>0</v>
      </c>
      <c r="U16" s="24" t="s">
        <v>48</v>
      </c>
    </row>
    <row r="17" s="4" customFormat="1" ht="41" customHeight="1" spans="1:21">
      <c r="A17" s="20">
        <v>3</v>
      </c>
      <c r="B17" s="21" t="s">
        <v>52</v>
      </c>
      <c r="C17" s="22"/>
      <c r="D17" s="23"/>
      <c r="E17" s="28" t="s">
        <v>40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51">
        <f>SUM(T15:T16)</f>
        <v>0</v>
      </c>
      <c r="U17" s="20"/>
    </row>
    <row r="18" s="4" customFormat="1" ht="40" customHeight="1" spans="1:21">
      <c r="A18" s="20" t="s">
        <v>53</v>
      </c>
      <c r="B18" s="21" t="s">
        <v>54</v>
      </c>
      <c r="C18" s="22"/>
      <c r="D18" s="23"/>
      <c r="E18" s="2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51"/>
      <c r="U18" s="57"/>
    </row>
    <row r="19" s="3" customFormat="1" ht="41" customHeight="1" spans="1:21">
      <c r="A19" s="24">
        <v>1</v>
      </c>
      <c r="B19" s="24" t="s">
        <v>55</v>
      </c>
      <c r="C19" s="24" t="s">
        <v>26</v>
      </c>
      <c r="D19" s="24" t="s">
        <v>44</v>
      </c>
      <c r="E19" s="27" t="s">
        <v>38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 t="s">
        <v>29</v>
      </c>
      <c r="R19" s="26"/>
      <c r="S19" s="26"/>
      <c r="T19" s="53">
        <f t="shared" si="1"/>
        <v>0</v>
      </c>
      <c r="U19" s="58" t="s">
        <v>56</v>
      </c>
    </row>
    <row r="20" s="3" customFormat="1" ht="53" customHeight="1" spans="1:21">
      <c r="A20" s="24">
        <v>2</v>
      </c>
      <c r="B20" s="25" t="s">
        <v>57</v>
      </c>
      <c r="C20" s="24" t="s">
        <v>26</v>
      </c>
      <c r="D20" s="24" t="s">
        <v>37</v>
      </c>
      <c r="E20" s="27" t="s">
        <v>38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 t="s">
        <v>29</v>
      </c>
      <c r="R20" s="26"/>
      <c r="S20" s="26"/>
      <c r="T20" s="53">
        <f t="shared" si="1"/>
        <v>0</v>
      </c>
      <c r="U20" s="59"/>
    </row>
    <row r="21" s="3" customFormat="1" ht="41" customHeight="1" spans="1:21">
      <c r="A21" s="24">
        <v>3</v>
      </c>
      <c r="B21" s="24" t="s">
        <v>58</v>
      </c>
      <c r="C21" s="24" t="s">
        <v>26</v>
      </c>
      <c r="D21" s="24" t="s">
        <v>59</v>
      </c>
      <c r="E21" s="27" t="s">
        <v>28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 t="s">
        <v>29</v>
      </c>
      <c r="R21" s="26"/>
      <c r="S21" s="26"/>
      <c r="T21" s="53">
        <f t="shared" si="1"/>
        <v>0</v>
      </c>
      <c r="U21" s="60"/>
    </row>
    <row r="22" s="3" customFormat="1" ht="39" customHeight="1" spans="1:21">
      <c r="A22" s="24">
        <v>4</v>
      </c>
      <c r="B22" s="24" t="s">
        <v>60</v>
      </c>
      <c r="C22" s="24" t="s">
        <v>26</v>
      </c>
      <c r="D22" s="24" t="s">
        <v>37</v>
      </c>
      <c r="E22" s="27" t="s">
        <v>38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 t="s">
        <v>29</v>
      </c>
      <c r="R22" s="26"/>
      <c r="S22" s="26"/>
      <c r="T22" s="53">
        <f t="shared" si="1"/>
        <v>0</v>
      </c>
      <c r="U22" s="55"/>
    </row>
    <row r="23" s="4" customFormat="1" ht="39" customHeight="1" spans="1:21">
      <c r="A23" s="20">
        <v>5</v>
      </c>
      <c r="B23" s="21" t="s">
        <v>61</v>
      </c>
      <c r="C23" s="22"/>
      <c r="D23" s="23"/>
      <c r="E23" s="28" t="s">
        <v>40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51">
        <f>SUM(T19:T22)</f>
        <v>0</v>
      </c>
      <c r="U23" s="56"/>
    </row>
    <row r="24" s="7" customFormat="1" ht="36" customHeight="1" spans="1:21">
      <c r="A24" s="20" t="s">
        <v>62</v>
      </c>
      <c r="B24" s="30" t="s">
        <v>63</v>
      </c>
      <c r="C24" s="31"/>
      <c r="D24" s="32"/>
      <c r="E24" s="33" t="s">
        <v>40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61"/>
      <c r="T24" s="62">
        <f>T9+T13+T17+T23</f>
        <v>0</v>
      </c>
      <c r="U24" s="63"/>
    </row>
    <row r="25" s="8" customFormat="1" ht="36" customHeight="1" spans="1:21">
      <c r="A25" s="35" t="s">
        <v>64</v>
      </c>
      <c r="B25" s="36" t="s">
        <v>65</v>
      </c>
      <c r="C25" s="37"/>
      <c r="D25" s="38"/>
      <c r="E25" s="33" t="s">
        <v>40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6"/>
      <c r="Q25" s="46"/>
      <c r="R25" s="46"/>
      <c r="S25" s="46"/>
      <c r="T25" s="64">
        <f>T24</f>
        <v>0</v>
      </c>
      <c r="U25" s="46"/>
    </row>
    <row r="26" s="8" customFormat="1" ht="36" customHeight="1" spans="1:21">
      <c r="A26" s="35" t="s">
        <v>66</v>
      </c>
      <c r="B26" s="36" t="s">
        <v>67</v>
      </c>
      <c r="C26" s="37"/>
      <c r="D26" s="38"/>
      <c r="E26" s="33" t="s">
        <v>40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6"/>
      <c r="Q26" s="46"/>
      <c r="R26" s="46"/>
      <c r="S26" s="46"/>
      <c r="T26" s="64">
        <f>SUM(T24:T25)</f>
        <v>0</v>
      </c>
      <c r="U26" s="46"/>
    </row>
    <row r="27" ht="132" customHeight="1" spans="1:21">
      <c r="A27" s="40" t="s">
        <v>68</v>
      </c>
      <c r="B27" s="41"/>
      <c r="C27" s="42"/>
      <c r="D27" s="42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/>
      <c r="Q27" s="42"/>
      <c r="R27" s="42"/>
      <c r="S27" s="42"/>
      <c r="T27" s="65"/>
      <c r="U27" s="42"/>
    </row>
  </sheetData>
  <mergeCells count="16">
    <mergeCell ref="A1:U1"/>
    <mergeCell ref="A2:E2"/>
    <mergeCell ref="F2:S2"/>
    <mergeCell ref="B4:D4"/>
    <mergeCell ref="B9:D9"/>
    <mergeCell ref="B10:D10"/>
    <mergeCell ref="B13:D13"/>
    <mergeCell ref="B14:D14"/>
    <mergeCell ref="B17:D17"/>
    <mergeCell ref="B18:D18"/>
    <mergeCell ref="B23:D23"/>
    <mergeCell ref="B24:D24"/>
    <mergeCell ref="B25:D25"/>
    <mergeCell ref="B26:D26"/>
    <mergeCell ref="A27:U27"/>
    <mergeCell ref="U19:U21"/>
  </mergeCells>
  <printOptions horizontalCentered="1"/>
  <pageMargins left="0.314583333333333" right="0.314583333333333" top="0.393055555555556" bottom="0.590277777777778" header="0.196527777777778" footer="0.393055555555556"/>
  <pageSetup paperSize="9" scale="4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招标清单2024.9.19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CBZX012</cp:lastModifiedBy>
  <dcterms:created xsi:type="dcterms:W3CDTF">2021-06-17T13:48:00Z</dcterms:created>
  <dcterms:modified xsi:type="dcterms:W3CDTF">2024-09-20T04:45:28Z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B5DECE30895346049705428B367C650D</vt:lpwstr>
  </property>
  <property fmtid="{D5CDD505-2E9C-101B-9397-08002B2CF9AE}" pid="3" name="KSOProductBuildVer">
    <vt:lpwstr>2052-12.1.0.18276</vt:lpwstr>
  </property>
</Properties>
</file>