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包工包料" sheetId="1" r:id="rId1"/>
    <sheet name="包工不包料" sheetId="2" r:id="rId2"/>
  </sheets>
  <definedNames>
    <definedName name="_xlnm.Print_Area" localSheetId="0">包工包料!$A$1:$L$7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<sst xmlns="http://schemas.openxmlformats.org/spreadsheetml/2006/main" count="51" uniqueCount="27">
  <si>
    <r>
      <rPr>
        <b/>
        <sz val="22"/>
        <color theme="1"/>
        <rFont val="宋体"/>
        <charset val="134"/>
        <scheme val="minor"/>
      </rPr>
      <t>玉林(福绵)节能环保产业园南部工业供水厂建设项目(二期5万吨/天)-CFG桩</t>
    </r>
    <r>
      <rPr>
        <b/>
        <sz val="22"/>
        <color rgb="FFFF0000"/>
        <rFont val="宋体"/>
        <charset val="134"/>
        <scheme val="minor"/>
      </rPr>
      <t>复合地基</t>
    </r>
    <r>
      <rPr>
        <b/>
        <sz val="22"/>
        <color theme="1"/>
        <rFont val="宋体"/>
        <charset val="134"/>
        <scheme val="minor"/>
      </rPr>
      <t>工程清单（包工包料）</t>
    </r>
  </si>
  <si>
    <t>序号</t>
  </si>
  <si>
    <t>名称</t>
  </si>
  <si>
    <t>项目特征</t>
  </si>
  <si>
    <t>工程量计算规则</t>
  </si>
  <si>
    <t>计量
单位</t>
  </si>
  <si>
    <t>暂定
工程量A</t>
  </si>
  <si>
    <t>人工费B
（元）</t>
  </si>
  <si>
    <t>主材费C
（元）</t>
  </si>
  <si>
    <t>除主材、人工费、税金以外的其他费用D
（元）</t>
  </si>
  <si>
    <t>不含含税
综合单价E=B+C+D
（元）</t>
  </si>
  <si>
    <t>不含税
综合合价F=A*E
（元）</t>
  </si>
  <si>
    <t>备注</t>
  </si>
  <si>
    <t>Ф400 CFG桩-桩体</t>
  </si>
  <si>
    <r>
      <rPr>
        <sz val="12"/>
        <color theme="1"/>
        <rFont val="宋体"/>
        <charset val="134"/>
        <scheme val="minor"/>
      </rPr>
      <t>1.桩径:Ф400@2000 CFG桩
2.成孔方法:长螺旋钻中心压灌成桩
3.强度等级:</t>
    </r>
    <r>
      <rPr>
        <sz val="12"/>
        <color rgb="FFFF0000"/>
        <rFont val="宋体"/>
        <charset val="134"/>
        <scheme val="minor"/>
      </rPr>
      <t>C20商品素混凝土</t>
    </r>
    <r>
      <rPr>
        <sz val="12"/>
        <color theme="1"/>
        <rFont val="宋体"/>
        <charset val="134"/>
        <scheme val="minor"/>
      </rPr>
      <t xml:space="preserve">
4.清理场地、整平；测量放样、钻机就位；准备钻机、钻孔、混凝土(制作)运输、灌注、提管、移位等工序
5、持力层为全风化页岩层，且桩端进入全风化页岩层深度需满足图纸</t>
    </r>
    <r>
      <rPr>
        <sz val="12"/>
        <color rgb="FFFF0000"/>
        <rFont val="宋体"/>
        <charset val="134"/>
        <scheme val="minor"/>
      </rPr>
      <t>和方案</t>
    </r>
    <r>
      <rPr>
        <sz val="12"/>
        <color theme="1"/>
        <rFont val="宋体"/>
        <charset val="134"/>
        <scheme val="minor"/>
      </rPr>
      <t>要求</t>
    </r>
  </si>
  <si>
    <r>
      <rPr>
        <sz val="12"/>
        <color theme="1"/>
        <rFont val="宋体"/>
        <charset val="134"/>
        <scheme val="minor"/>
      </rPr>
      <t>按打桩记录表实际完成桩长以</t>
    </r>
    <r>
      <rPr>
        <sz val="12"/>
        <color rgb="FFFF0000"/>
        <rFont val="宋体"/>
        <charset val="134"/>
        <scheme val="minor"/>
      </rPr>
      <t>米</t>
    </r>
    <r>
      <rPr>
        <sz val="12"/>
        <color theme="1"/>
        <rFont val="宋体"/>
        <charset val="134"/>
        <scheme val="minor"/>
      </rPr>
      <t>计算</t>
    </r>
  </si>
  <si>
    <t>m</t>
  </si>
  <si>
    <t>Ф400 CFG桩-空桩</t>
  </si>
  <si>
    <t xml:space="preserve">1.桩径:Ф400@2000 CFG桩
2.成孔方法:长螺旋钻中心压灌成桩
3.清理场地、整平；测量放样、钻机就位；准备钻机、钻孔、提管、移位等工序
</t>
  </si>
  <si>
    <r>
      <rPr>
        <sz val="12"/>
        <color theme="1"/>
        <rFont val="宋体"/>
        <charset val="134"/>
        <scheme val="minor"/>
      </rPr>
      <t>按打桩记录表实际完成</t>
    </r>
    <r>
      <rPr>
        <sz val="12"/>
        <color rgb="FFFF0000"/>
        <rFont val="宋体"/>
        <charset val="134"/>
        <scheme val="minor"/>
      </rPr>
      <t>空桩桩长以米计算</t>
    </r>
  </si>
  <si>
    <t>/</t>
  </si>
  <si>
    <r>
      <rPr>
        <sz val="11"/>
        <color theme="1"/>
        <rFont val="宋体"/>
        <charset val="134"/>
        <scheme val="minor"/>
      </rPr>
      <t>税金</t>
    </r>
    <r>
      <rPr>
        <u/>
        <sz val="11"/>
        <color theme="1"/>
        <rFont val="宋体"/>
        <charset val="134"/>
        <scheme val="minor"/>
      </rPr>
      <t xml:space="preserve">    %</t>
    </r>
  </si>
  <si>
    <t>含税合计（元）</t>
  </si>
  <si>
    <r>
      <rPr>
        <sz val="12"/>
        <color theme="1"/>
        <rFont val="宋体"/>
        <charset val="134"/>
        <scheme val="minor"/>
      </rPr>
      <t>备注：
1、以上价格为含税价，开具票面</t>
    </r>
    <r>
      <rPr>
        <u/>
        <sz val="12"/>
        <color theme="1"/>
        <rFont val="宋体"/>
        <charset val="134"/>
        <scheme val="minor"/>
      </rPr>
      <t xml:space="preserve">    </t>
    </r>
    <r>
      <rPr>
        <sz val="12"/>
        <color theme="1"/>
        <rFont val="宋体"/>
        <charset val="134"/>
        <scheme val="minor"/>
      </rPr>
      <t xml:space="preserve">%增值税专用发票（税率按国家政策执行，造价随之调整）。
2、本工程由乙方包工包料完成。
</t>
    </r>
    <r>
      <rPr>
        <sz val="12"/>
        <color rgb="FFFF0000"/>
        <rFont val="宋体"/>
        <charset val="134"/>
        <scheme val="minor"/>
      </rPr>
      <t>3、本工程包含施工前必须先进行工艺性试桩，费用已包含在单价内，不单独计算。</t>
    </r>
    <r>
      <rPr>
        <sz val="12"/>
        <color theme="1"/>
        <rFont val="宋体"/>
        <charset val="134"/>
        <scheme val="minor"/>
      </rPr>
      <t xml:space="preserve">
4、凡本表所列的“包含内容”作为施工完成内容不尽完善，具体内容按图纸要求及交楼标准，其单价包含为完成该分项工程的所有工序工作，不限于所列内容。
5、其他费用D：包含辅材、机械费、措施费、管理费、利润等除主材、人工费及税金以外的其他所有费用。
6、包空桩、机械进退场费、凿桩头、沉渣/垃圾清理、断桩处理等。
7、本清单未注明的承包内容，详见合同相应条款。</t>
    </r>
  </si>
  <si>
    <r>
      <rPr>
        <b/>
        <sz val="22"/>
        <color theme="1"/>
        <rFont val="宋体"/>
        <charset val="134"/>
        <scheme val="minor"/>
      </rPr>
      <t>玉林(福绵)节能环保产业园南部工业供水厂建设项目(二期5万吨/天)-CFG桩</t>
    </r>
    <r>
      <rPr>
        <b/>
        <sz val="22"/>
        <color rgb="FFFF0000"/>
        <rFont val="宋体"/>
        <charset val="134"/>
        <scheme val="minor"/>
      </rPr>
      <t>复合地基</t>
    </r>
    <r>
      <rPr>
        <b/>
        <sz val="22"/>
        <color theme="1"/>
        <rFont val="宋体"/>
        <charset val="134"/>
        <scheme val="minor"/>
      </rPr>
      <t>工程（包工不包料）</t>
    </r>
  </si>
  <si>
    <r>
      <rPr>
        <sz val="12"/>
        <color theme="1"/>
        <rFont val="宋体"/>
        <charset val="134"/>
        <scheme val="minor"/>
      </rPr>
      <t>1.桩径:Ф400@2000 CFG桩
2.成孔方法:长螺旋钻中心压灌成桩
3.强度等级:</t>
    </r>
    <r>
      <rPr>
        <sz val="12"/>
        <color rgb="FFFF0000"/>
        <rFont val="宋体"/>
        <charset val="134"/>
        <scheme val="minor"/>
      </rPr>
      <t>C20商品素混凝土</t>
    </r>
    <r>
      <rPr>
        <b/>
        <sz val="12"/>
        <color rgb="FFFF0000"/>
        <rFont val="宋体"/>
        <charset val="134"/>
        <scheme val="minor"/>
      </rPr>
      <t>（混凝土甲供）</t>
    </r>
    <r>
      <rPr>
        <sz val="12"/>
        <color theme="1"/>
        <rFont val="宋体"/>
        <charset val="134"/>
        <scheme val="minor"/>
      </rPr>
      <t xml:space="preserve">
4.清理场地、整平；测量放样、钻机就位；准备钻机、钻孔、混凝土(制作)运输、灌注、提管、移位等工序
5、持力层为全风化页岩层，且桩端进入全风化页岩层深度需满足</t>
    </r>
    <r>
      <rPr>
        <sz val="12"/>
        <color rgb="FFFF0000"/>
        <rFont val="宋体"/>
        <charset val="134"/>
        <scheme val="minor"/>
      </rPr>
      <t>图纸和方案要求</t>
    </r>
  </si>
  <si>
    <r>
      <t>备注：
1、以上价格为含税价，开具票面</t>
    </r>
    <r>
      <rPr>
        <u/>
        <sz val="12"/>
        <color theme="1"/>
        <rFont val="宋体"/>
        <charset val="134"/>
        <scheme val="minor"/>
      </rPr>
      <t xml:space="preserve">    </t>
    </r>
    <r>
      <rPr>
        <sz val="12"/>
        <color theme="1"/>
        <rFont val="宋体"/>
        <charset val="134"/>
        <scheme val="minor"/>
      </rPr>
      <t xml:space="preserve">%增值税专用发票（税率按国家政策执行，造价随之调整）。
2、由乙方包工不包料完成。
3、凡本表所列的“包含内容”作为施工完成内容不尽完善，具体内容按图纸要求及交楼标准，其单价包含为完成该分项工程的所有工序工作，不限于所列内容。
</t>
    </r>
    <r>
      <rPr>
        <sz val="12"/>
        <color rgb="FFFF0000"/>
        <rFont val="宋体"/>
        <charset val="134"/>
        <scheme val="minor"/>
      </rPr>
      <t>4、本工程包含施工前必须先进行工艺性试桩，费用已包含在单价内，不单独计算。</t>
    </r>
    <r>
      <rPr>
        <sz val="12"/>
        <color theme="1"/>
        <rFont val="宋体"/>
        <charset val="134"/>
        <scheme val="minor"/>
      </rPr>
      <t xml:space="preserve">
5、本清单未注明的承包内容，详见合同相应条款。
6、其他费用D：包含辅材、机械费、措施费、管理费、利润等除主材、人工费及税金以外的其他所有费用。
7、包空桩、机械进退场费、凿桩头、沉渣/垃圾清理、断桩处理(混凝土本身质量问题除外)等。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</si>
</sst>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  <scheme val="minor"/>
    </font>
    <font>
      <u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u/>
      <sz val="11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22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 wrapText="1"/>
    </xf>
    <xf numFmtId="176" fontId="4" fillId="0" borderId="1" xfId="49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view="pageBreakPreview" zoomScale="85" zoomScaleNormal="85" topLeftCell="A2" workbookViewId="0">
      <selection activeCell="D3" sqref="D3"/>
    </sheetView>
  </sheetViews>
  <sheetFormatPr defaultColWidth="14.6333333333333" defaultRowHeight="32" customHeight="1"/>
  <cols>
    <col min="1" max="1" width="7.38333333333333" style="4" customWidth="1"/>
    <col min="2" max="2" width="21.025" style="4" customWidth="1"/>
    <col min="3" max="3" width="35.4166666666667" style="4" customWidth="1"/>
    <col min="4" max="4" width="16.25" style="4" customWidth="1"/>
    <col min="5" max="5" width="11.1333333333333" style="4" customWidth="1"/>
    <col min="6" max="6" width="16.3333333333333" style="4" customWidth="1"/>
    <col min="7" max="8" width="14.6333333333333" style="4" customWidth="1"/>
    <col min="9" max="9" width="19.75" style="4" customWidth="1"/>
    <col min="10" max="10" width="17.25" style="4" customWidth="1"/>
    <col min="11" max="11" width="18.25" style="4" customWidth="1"/>
    <col min="12" max="12" width="16.2" style="4" customWidth="1"/>
    <col min="13" max="16384" width="14.6333333333333" style="4" customWidth="1"/>
  </cols>
  <sheetData>
    <row r="1" ht="51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ht="70" customHeight="1" spans="1:12">
      <c r="A2" s="6" t="s">
        <v>1</v>
      </c>
      <c r="B2" s="6" t="s">
        <v>2</v>
      </c>
      <c r="C2" s="6" t="s">
        <v>3</v>
      </c>
      <c r="D2" s="7" t="s">
        <v>4</v>
      </c>
      <c r="E2" s="7" t="s">
        <v>5</v>
      </c>
      <c r="F2" s="8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8" t="s">
        <v>12</v>
      </c>
    </row>
    <row r="3" s="1" customFormat="1" ht="157" customHeight="1" spans="1:12">
      <c r="A3" s="9">
        <v>1</v>
      </c>
      <c r="B3" s="9" t="s">
        <v>13</v>
      </c>
      <c r="C3" s="10" t="s">
        <v>14</v>
      </c>
      <c r="D3" s="11" t="s">
        <v>15</v>
      </c>
      <c r="E3" s="9" t="s">
        <v>16</v>
      </c>
      <c r="F3" s="12">
        <f>1491.91/(3.14*0.2*0.2)</f>
        <v>11878.2643312102</v>
      </c>
      <c r="G3" s="9"/>
      <c r="H3" s="9"/>
      <c r="I3" s="9"/>
      <c r="J3" s="9"/>
      <c r="K3" s="9"/>
      <c r="L3" s="9"/>
    </row>
    <row r="4" s="1" customFormat="1" ht="128" customHeight="1" spans="1:14">
      <c r="A4" s="9">
        <v>2</v>
      </c>
      <c r="B4" s="9" t="s">
        <v>17</v>
      </c>
      <c r="C4" s="10" t="s">
        <v>18</v>
      </c>
      <c r="D4" s="11" t="s">
        <v>19</v>
      </c>
      <c r="E4" s="9" t="s">
        <v>16</v>
      </c>
      <c r="F4" s="12">
        <f>+(180*0.8+95*1.7+11*1.9)+(238*0.8)+(347*3.7+20*4.84+60*5.2)+(130*3.34+9*3.74+4*2.69+9*2.67)</f>
        <v>2712.15</v>
      </c>
      <c r="G4" s="9"/>
      <c r="H4" s="9" t="s">
        <v>20</v>
      </c>
      <c r="I4" s="9"/>
      <c r="J4" s="9"/>
      <c r="K4" s="9"/>
      <c r="L4" s="9"/>
      <c r="N4" s="1">
        <f>152*9</f>
        <v>1368</v>
      </c>
    </row>
    <row r="5" s="2" customFormat="1" ht="57" customHeight="1" spans="1:14">
      <c r="A5" s="13">
        <v>3</v>
      </c>
      <c r="B5" s="6" t="s">
        <v>21</v>
      </c>
      <c r="C5" s="6"/>
      <c r="D5" s="6"/>
      <c r="E5" s="6"/>
      <c r="F5" s="6"/>
      <c r="G5" s="6"/>
      <c r="H5" s="6"/>
      <c r="I5" s="6"/>
      <c r="J5" s="6"/>
      <c r="K5" s="18"/>
      <c r="L5" s="18"/>
      <c r="N5" s="2">
        <f>427*9</f>
        <v>3843</v>
      </c>
    </row>
    <row r="6" s="3" customFormat="1" ht="57" customHeight="1" spans="1:14">
      <c r="A6" s="14">
        <v>4</v>
      </c>
      <c r="B6" s="15" t="s">
        <v>22</v>
      </c>
      <c r="C6" s="15"/>
      <c r="D6" s="15"/>
      <c r="E6" s="15"/>
      <c r="F6" s="15"/>
      <c r="G6" s="15"/>
      <c r="H6" s="15"/>
      <c r="I6" s="15"/>
      <c r="J6" s="15"/>
      <c r="K6" s="19"/>
      <c r="L6" s="19"/>
      <c r="N6" s="3">
        <f>238*9</f>
        <v>2142</v>
      </c>
    </row>
    <row r="7" ht="157" customHeight="1" spans="1:14">
      <c r="A7" s="16" t="s">
        <v>23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N7" s="4">
        <f>288*9</f>
        <v>2592</v>
      </c>
    </row>
    <row r="8" ht="41" customHeight="1"/>
    <row r="9" ht="41" customHeight="1"/>
    <row r="10" ht="41" customHeight="1"/>
  </sheetData>
  <mergeCells count="4">
    <mergeCell ref="A1:L1"/>
    <mergeCell ref="B5:J5"/>
    <mergeCell ref="B6:J6"/>
    <mergeCell ref="A7:L7"/>
  </mergeCells>
  <pageMargins left="0.75" right="0.75" top="1" bottom="1" header="0.5" footer="0.5"/>
  <pageSetup paperSize="9" scale="6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view="pageBreakPreview" zoomScale="85" zoomScaleNormal="85" workbookViewId="0">
      <selection activeCell="I2" sqref="I2"/>
    </sheetView>
  </sheetViews>
  <sheetFormatPr defaultColWidth="14.6333333333333" defaultRowHeight="32" customHeight="1"/>
  <cols>
    <col min="1" max="1" width="7.38333333333333" style="4" customWidth="1"/>
    <col min="2" max="2" width="19.2583333333333" style="4" customWidth="1"/>
    <col min="3" max="3" width="35.4166666666667" style="4" customWidth="1"/>
    <col min="4" max="4" width="16.25" style="4" customWidth="1"/>
    <col min="5" max="5" width="11.1333333333333" style="4" customWidth="1"/>
    <col min="6" max="8" width="14.6333333333333" style="4" customWidth="1"/>
    <col min="9" max="9" width="19.75" style="4" customWidth="1"/>
    <col min="10" max="10" width="17.25" style="4" customWidth="1"/>
    <col min="11" max="11" width="18.25" style="4" customWidth="1"/>
    <col min="12" max="16384" width="14.6333333333333" style="4" customWidth="1"/>
  </cols>
  <sheetData>
    <row r="1" ht="52" customHeight="1" spans="1:12">
      <c r="A1" s="5" t="s">
        <v>24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ht="70" customHeight="1" spans="1:12">
      <c r="A2" s="6" t="s">
        <v>1</v>
      </c>
      <c r="B2" s="6" t="s">
        <v>2</v>
      </c>
      <c r="C2" s="6" t="s">
        <v>3</v>
      </c>
      <c r="D2" s="7" t="s">
        <v>4</v>
      </c>
      <c r="E2" s="7" t="s">
        <v>5</v>
      </c>
      <c r="F2" s="8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8" t="s">
        <v>12</v>
      </c>
    </row>
    <row r="3" s="1" customFormat="1" ht="157" customHeight="1" spans="1:12">
      <c r="A3" s="9">
        <v>1</v>
      </c>
      <c r="B3" s="9" t="s">
        <v>13</v>
      </c>
      <c r="C3" s="10" t="s">
        <v>25</v>
      </c>
      <c r="D3" s="11" t="s">
        <v>15</v>
      </c>
      <c r="E3" s="9" t="s">
        <v>16</v>
      </c>
      <c r="F3" s="12">
        <f>1491.91/(3.14*0.2*0.2)</f>
        <v>11878.2643312102</v>
      </c>
      <c r="G3" s="9"/>
      <c r="H3" s="9" t="s">
        <v>20</v>
      </c>
      <c r="I3" s="9"/>
      <c r="J3" s="9"/>
      <c r="K3" s="9"/>
      <c r="L3" s="9"/>
    </row>
    <row r="4" s="1" customFormat="1" ht="128" customHeight="1" spans="1:12">
      <c r="A4" s="9">
        <v>2</v>
      </c>
      <c r="B4" s="9" t="s">
        <v>17</v>
      </c>
      <c r="C4" s="10" t="s">
        <v>18</v>
      </c>
      <c r="D4" s="11" t="s">
        <v>19</v>
      </c>
      <c r="E4" s="9" t="s">
        <v>16</v>
      </c>
      <c r="F4" s="12">
        <f>+包工包料!F4</f>
        <v>2712.15</v>
      </c>
      <c r="G4" s="9"/>
      <c r="H4" s="9" t="s">
        <v>20</v>
      </c>
      <c r="I4" s="9"/>
      <c r="J4" s="9"/>
      <c r="K4" s="9"/>
      <c r="L4" s="9"/>
    </row>
    <row r="5" s="2" customFormat="1" ht="57" customHeight="1" spans="1:12">
      <c r="A5" s="13">
        <v>3</v>
      </c>
      <c r="B5" s="6" t="s">
        <v>21</v>
      </c>
      <c r="C5" s="6"/>
      <c r="D5" s="6"/>
      <c r="E5" s="6"/>
      <c r="F5" s="6"/>
      <c r="G5" s="6"/>
      <c r="H5" s="6"/>
      <c r="I5" s="6"/>
      <c r="J5" s="6"/>
      <c r="K5" s="18"/>
      <c r="L5" s="18"/>
    </row>
    <row r="6" s="3" customFormat="1" ht="57" customHeight="1" spans="1:12">
      <c r="A6" s="14">
        <v>4</v>
      </c>
      <c r="B6" s="15" t="s">
        <v>22</v>
      </c>
      <c r="C6" s="15"/>
      <c r="D6" s="15"/>
      <c r="E6" s="15"/>
      <c r="F6" s="15"/>
      <c r="G6" s="15"/>
      <c r="H6" s="15"/>
      <c r="I6" s="15"/>
      <c r="J6" s="15"/>
      <c r="K6" s="19"/>
      <c r="L6" s="19"/>
    </row>
    <row r="7" ht="135" customHeight="1" spans="1:12">
      <c r="A7" s="16" t="s">
        <v>26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</row>
    <row r="8" ht="41" customHeight="1"/>
    <row r="9" ht="41" customHeight="1"/>
    <row r="10" ht="41" customHeight="1"/>
  </sheetData>
  <mergeCells count="4">
    <mergeCell ref="A1:L1"/>
    <mergeCell ref="B5:J5"/>
    <mergeCell ref="B6:J6"/>
    <mergeCell ref="A7:L7"/>
  </mergeCells>
  <pageMargins left="0.75" right="0.75" top="1" bottom="1" header="0.5" footer="0.5"/>
  <pageSetup paperSize="9" scale="6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包工包料</vt:lpstr>
      <vt:lpstr>包工不包料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CBZX012</dc:creator>
  <cp:lastModifiedBy>成本中心</cp:lastModifiedBy>
  <dcterms:created xsi:type="dcterms:W3CDTF">2025-03-10T10:14:00Z</dcterms:created>
  <dcterms:modified xsi:type="dcterms:W3CDTF">2025-04-22T07:29:25Z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E43E1B3A24134AE5B3B9EA3E5A631638_11</vt:lpwstr>
  </property>
  <property fmtid="{D5CDD505-2E9C-101B-9397-08002B2CF9AE}" pid="3" name="KSOProductBuildVer">
    <vt:lpwstr>2052-12.1.0.20784</vt:lpwstr>
  </property>
</Properties>
</file>